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R:\2024\SIF 2024\TSJ - Anual trimestre 2024\"/>
    </mc:Choice>
  </mc:AlternateContent>
  <xr:revisionPtr revIDLastSave="0" documentId="13_ncr:1_{2B41616F-A349-4404-A5A6-DDF81197B641}" xr6:coauthVersionLast="47" xr6:coauthVersionMax="47" xr10:uidLastSave="{00000000-0000-0000-0000-000000000000}"/>
  <bookViews>
    <workbookView xWindow="-120" yWindow="-120" windowWidth="29040" windowHeight="15525" xr2:uid="{00000000-000D-0000-FFFF-FFFF00000000}"/>
  </bookViews>
  <sheets>
    <sheet name="TSJ" sheetId="8" r:id="rId1"/>
  </sheets>
  <definedNames>
    <definedName name="_Hlk43911347" localSheetId="0">TSJ!#REF!</definedName>
    <definedName name="_Hlk43915786" localSheetId="0">TSJ!#REF!</definedName>
    <definedName name="_xlnm.Print_Area" localSheetId="0">TSJ!$A$1:$O$433</definedName>
    <definedName name="_xlnm.Print_Titles" localSheetId="0">TSJ!$1:$5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25" i="8" l="1"/>
  <c r="G417" i="8"/>
  <c r="G395" i="8"/>
  <c r="G385" i="8"/>
  <c r="G378" i="8"/>
  <c r="G389" i="8" s="1"/>
  <c r="I373" i="8"/>
  <c r="M372" i="8"/>
  <c r="M371" i="8"/>
  <c r="M370" i="8"/>
  <c r="K370" i="8"/>
  <c r="I370" i="8"/>
  <c r="G370" i="8"/>
  <c r="M369" i="8"/>
  <c r="M368" i="8"/>
  <c r="M367" i="8"/>
  <c r="M366" i="8"/>
  <c r="M365" i="8"/>
  <c r="K365" i="8"/>
  <c r="I365" i="8"/>
  <c r="G365" i="8"/>
  <c r="M364" i="8"/>
  <c r="M363" i="8"/>
  <c r="K363" i="8"/>
  <c r="K373" i="8" s="1"/>
  <c r="M373" i="8" s="1"/>
  <c r="I363" i="8"/>
  <c r="G363" i="8"/>
  <c r="G373" i="8" s="1"/>
  <c r="J355" i="8"/>
  <c r="G355" i="8"/>
  <c r="I355" i="8" s="1"/>
  <c r="E355" i="8"/>
  <c r="K355" i="8" s="1"/>
  <c r="K354" i="8"/>
  <c r="K353" i="8"/>
  <c r="K352" i="8"/>
  <c r="K351" i="8"/>
  <c r="I351" i="8"/>
  <c r="K350" i="8"/>
  <c r="K349" i="8"/>
  <c r="K348" i="8"/>
  <c r="I348" i="8"/>
  <c r="G336" i="8"/>
  <c r="I336" i="8" s="1"/>
  <c r="E336" i="8"/>
  <c r="I335" i="8"/>
  <c r="I334" i="8"/>
  <c r="I333" i="8"/>
  <c r="I332" i="8"/>
  <c r="I331" i="8"/>
  <c r="I330" i="8"/>
  <c r="G315" i="8"/>
  <c r="G314" i="8"/>
  <c r="G313" i="8"/>
  <c r="G312" i="8"/>
  <c r="G310" i="8"/>
  <c r="G309" i="8"/>
  <c r="G308" i="8"/>
  <c r="D308" i="8"/>
  <c r="D307" i="8"/>
  <c r="D315" i="8" s="1"/>
  <c r="F302" i="8"/>
  <c r="I293" i="8"/>
  <c r="F293" i="8"/>
  <c r="K292" i="8"/>
  <c r="K291" i="8"/>
  <c r="K290" i="8"/>
  <c r="K289" i="8"/>
  <c r="K288" i="8"/>
  <c r="K287" i="8"/>
  <c r="K286" i="8"/>
  <c r="K285" i="8"/>
  <c r="K284" i="8"/>
  <c r="K283" i="8"/>
  <c r="K293" i="8" s="1"/>
  <c r="E277" i="8"/>
  <c r="H276" i="8"/>
  <c r="H275" i="8"/>
  <c r="H274" i="8"/>
  <c r="H277" i="8" s="1"/>
  <c r="F255" i="8"/>
  <c r="L252" i="8"/>
  <c r="J252" i="8"/>
  <c r="L243" i="8"/>
  <c r="L244" i="8" s="1"/>
  <c r="L245" i="8" s="1"/>
  <c r="L246" i="8" s="1"/>
  <c r="L247" i="8" s="1"/>
  <c r="L248" i="8" s="1"/>
  <c r="L249" i="8" s="1"/>
  <c r="L250" i="8" s="1"/>
  <c r="L251" i="8" s="1"/>
  <c r="L242" i="8"/>
  <c r="P231" i="8"/>
  <c r="P229" i="8"/>
  <c r="P228" i="8"/>
  <c r="F205" i="8"/>
  <c r="H181" i="8"/>
  <c r="G164" i="8"/>
  <c r="J145" i="8"/>
  <c r="I124" i="8"/>
  <c r="G101" i="8"/>
  <c r="E85" i="8"/>
  <c r="H84" i="8" s="1"/>
  <c r="H77" i="8"/>
  <c r="H67" i="8"/>
  <c r="H58" i="8"/>
  <c r="G49" i="8"/>
  <c r="K48" i="8"/>
  <c r="G37" i="8"/>
  <c r="G22" i="8"/>
  <c r="G16" i="8"/>
  <c r="H81" i="8" l="1"/>
  <c r="H78" i="8"/>
  <c r="H82" i="8"/>
  <c r="H79" i="8"/>
  <c r="H85" i="8" s="1"/>
  <c r="H83" i="8"/>
  <c r="H80" i="8"/>
</calcChain>
</file>

<file path=xl/sharedStrings.xml><?xml version="1.0" encoding="utf-8"?>
<sst xmlns="http://schemas.openxmlformats.org/spreadsheetml/2006/main" count="657" uniqueCount="454">
  <si>
    <t xml:space="preserve">A.I INFORMACIÓN CONTABLE </t>
  </si>
  <si>
    <t>Nota 1:</t>
  </si>
  <si>
    <t>Cuenta contable</t>
  </si>
  <si>
    <t>Concepto</t>
  </si>
  <si>
    <t>Importe</t>
  </si>
  <si>
    <t>Notas adicionales</t>
  </si>
  <si>
    <t>1.1.1.1</t>
  </si>
  <si>
    <t>Efectivo</t>
  </si>
  <si>
    <t>a)</t>
  </si>
  <si>
    <t>1.1.1.2</t>
  </si>
  <si>
    <t>Bancos</t>
  </si>
  <si>
    <t>b)</t>
  </si>
  <si>
    <t>1.1.1.4</t>
  </si>
  <si>
    <t>Inversiones Temporales</t>
  </si>
  <si>
    <t>c)</t>
  </si>
  <si>
    <t>Totales</t>
  </si>
  <si>
    <t>Número de cuenta</t>
  </si>
  <si>
    <t>Tipo de cuenta</t>
  </si>
  <si>
    <t>Institución bancaria</t>
  </si>
  <si>
    <t>Destino</t>
  </si>
  <si>
    <t>Cheques (Cuenta Corriente)</t>
  </si>
  <si>
    <t>BBVA Bancomer</t>
  </si>
  <si>
    <t>Gastos de operación</t>
  </si>
  <si>
    <t>Cheques (Cuenta Compensaciones)</t>
  </si>
  <si>
    <t>Dispersión de compensaciones a empleados que eligen su pago en esta institución</t>
  </si>
  <si>
    <t xml:space="preserve">Tarjeta de débito empresarial </t>
  </si>
  <si>
    <t>Cheques (Nómina)</t>
  </si>
  <si>
    <t>1)</t>
  </si>
  <si>
    <t>Banorte</t>
  </si>
  <si>
    <t>Dispersión de nómina a empleados que eligen su pago en esta institución</t>
  </si>
  <si>
    <t>Cheques (Compensación)</t>
  </si>
  <si>
    <t>Dispersión de compensación a empleados que eligen su pago en esta institución</t>
  </si>
  <si>
    <t>Cheques</t>
  </si>
  <si>
    <t>HSBC</t>
  </si>
  <si>
    <t>65-50637878-2</t>
  </si>
  <si>
    <t>Santander</t>
  </si>
  <si>
    <t>65-50807639-1</t>
  </si>
  <si>
    <t>2)</t>
  </si>
  <si>
    <t>Scotiabank</t>
  </si>
  <si>
    <t>Comentarios</t>
  </si>
  <si>
    <t>Fondos de inversión con liquidez menor a 30 días</t>
  </si>
  <si>
    <t xml:space="preserve">Banorte Inversión </t>
  </si>
  <si>
    <t>67-50646077-6</t>
  </si>
  <si>
    <t>Santander Inversión</t>
  </si>
  <si>
    <t>Nota 2:</t>
  </si>
  <si>
    <t>1.1.2.2</t>
  </si>
  <si>
    <t>Cuentas por Cobrar a Corto Plazo</t>
  </si>
  <si>
    <t>1.1.2.3</t>
  </si>
  <si>
    <t>Deudores Diversos por Cobrar a Corto Plazo</t>
  </si>
  <si>
    <t>Nota 3:</t>
  </si>
  <si>
    <t>1.1.3.1</t>
  </si>
  <si>
    <t>Anticipo a Proveedores por Adquisición de Bienes y Prestación de Servicios a Corto Plazo</t>
  </si>
  <si>
    <t>Nota 4:</t>
  </si>
  <si>
    <t>Nota 5:</t>
  </si>
  <si>
    <t>Cuenta Contable</t>
  </si>
  <si>
    <t>Depreciación / Amortización</t>
  </si>
  <si>
    <t>Estado</t>
  </si>
  <si>
    <t>1.2.3.1</t>
  </si>
  <si>
    <t>Terrenos (Ubicados en Cd. Delicias y Camargo)</t>
  </si>
  <si>
    <t>No se han realizado amortizaciones ni depreciaciones.</t>
  </si>
  <si>
    <t>En funcionamiento</t>
  </si>
  <si>
    <t>1.2.3.3</t>
  </si>
  <si>
    <t>Edificios no Habitacionales (Oficinas)</t>
  </si>
  <si>
    <t>1.2.4.1</t>
  </si>
  <si>
    <t>Mobiliario y equipo de administración</t>
  </si>
  <si>
    <t>1.2.4.2</t>
  </si>
  <si>
    <t>Mobiliario y Equipo Educacional y Recreativo</t>
  </si>
  <si>
    <t>1.2.4.3</t>
  </si>
  <si>
    <t xml:space="preserve">Equipo e Instrumental Médico y de Laboratorio </t>
  </si>
  <si>
    <t>1.2.4.4</t>
  </si>
  <si>
    <t>Equipo de transporte</t>
  </si>
  <si>
    <t>1.2.4.6</t>
  </si>
  <si>
    <t>Maquinaria, otros equipos y herramientas</t>
  </si>
  <si>
    <t>1.2.5.1</t>
  </si>
  <si>
    <t>Software</t>
  </si>
  <si>
    <t>1.2.5.4</t>
  </si>
  <si>
    <t>Licencias</t>
  </si>
  <si>
    <t>Total</t>
  </si>
  <si>
    <t>Nota 6:</t>
  </si>
  <si>
    <t>El Pasivo del Poder Judicial se conforma de la manera siguiente:</t>
  </si>
  <si>
    <t>Nombre</t>
  </si>
  <si>
    <t>Descripción</t>
  </si>
  <si>
    <t>Vencimiento en días</t>
  </si>
  <si>
    <t>Factibilidad de pago</t>
  </si>
  <si>
    <t>2.1.1.1</t>
  </si>
  <si>
    <t>Servicios personales por pagar a corto Plazo</t>
  </si>
  <si>
    <t xml:space="preserve">Menor a 30 </t>
  </si>
  <si>
    <t xml:space="preserve"> Factible</t>
  </si>
  <si>
    <t>2.1.1.2</t>
  </si>
  <si>
    <t>Proveedores por pagar a corto plazo</t>
  </si>
  <si>
    <t>Varios Proveedores</t>
  </si>
  <si>
    <t>2.1.1.3</t>
  </si>
  <si>
    <t>Contratistas por obra pública por pagar a corto plazo</t>
  </si>
  <si>
    <t>Varios Contratistas</t>
  </si>
  <si>
    <t>2.1.1.5</t>
  </si>
  <si>
    <t>Transferencias otorgadas por pagar a corto plazo</t>
  </si>
  <si>
    <t>Pagos efectuados a Pensiones Civiles del Estado de Chihuahua</t>
  </si>
  <si>
    <t>Menor a 30</t>
  </si>
  <si>
    <t>Factible</t>
  </si>
  <si>
    <t>d)</t>
  </si>
  <si>
    <t>2.1.1.7</t>
  </si>
  <si>
    <t>Retenciones y Contribuciones por Pagar</t>
  </si>
  <si>
    <t>Retenciones efectuadas por ISR derivado de servicios profesionales y arrendamiento</t>
  </si>
  <si>
    <t>e)</t>
  </si>
  <si>
    <t>2.1.1.9</t>
  </si>
  <si>
    <t>Otras Cuentas por Pagar a Corto Plazo</t>
  </si>
  <si>
    <t>f)</t>
  </si>
  <si>
    <t xml:space="preserve">Nota 1: </t>
  </si>
  <si>
    <t>El Poder Judicial no cuenta con patrimonio contribuido de la institución.</t>
  </si>
  <si>
    <t xml:space="preserve"> </t>
  </si>
  <si>
    <t>Saldo</t>
  </si>
  <si>
    <t>Procedencia de los Recursos</t>
  </si>
  <si>
    <t>Presupuesto de Egresos Aprobado (Ejercicios anteriores)</t>
  </si>
  <si>
    <t>Ingresos Propios (Rendimientos bancarios)</t>
  </si>
  <si>
    <t>Tipo</t>
  </si>
  <si>
    <t>Monto</t>
  </si>
  <si>
    <t>Naturaleza</t>
  </si>
  <si>
    <t xml:space="preserve">Ministración </t>
  </si>
  <si>
    <t>Acreedora</t>
  </si>
  <si>
    <t>Servicios Básicos (Ingreso virtual que carga la Secretaría de Hacienda de Gobierno del Estado de Chihuahua de energía eléctrica, telefonía, etc.)</t>
  </si>
  <si>
    <t>%</t>
  </si>
  <si>
    <t>Servicios personales</t>
  </si>
  <si>
    <t>Servicios generales</t>
  </si>
  <si>
    <t>Transferencias internas y asignaciones al sector público</t>
  </si>
  <si>
    <t>4. NOTAS AL ESTADO DE FLUJOS DE EFECTIVO</t>
  </si>
  <si>
    <t>4.1 EFECTIVO Y EQUIVALENTES</t>
  </si>
  <si>
    <t>Inversiones</t>
  </si>
  <si>
    <t xml:space="preserve">Nota 2: </t>
  </si>
  <si>
    <t>Mobiliario y Equipo de Administración</t>
  </si>
  <si>
    <t>Equipo e Instrumental Médico y de Laboratorio</t>
  </si>
  <si>
    <t>Maquinaria, Otros Equipos y Herramientas</t>
  </si>
  <si>
    <t xml:space="preserve">A.II INFORMACIÓN PRESUPUESTAL </t>
  </si>
  <si>
    <t>1. NOTAS AL ESTADO DE EJERCICIO DEL PRESUPUESTO DE EGRESOS</t>
  </si>
  <si>
    <t>El detalle del presupuesto ejercido y el análisis de su variación porcentual con relación a los importes aprobados en el Presupuesto de Egresos, se explican a continuación:</t>
  </si>
  <si>
    <t xml:space="preserve">Objeto de Gasto </t>
  </si>
  <si>
    <t>Variación (excedente) respecto al presupuesto aprobado</t>
  </si>
  <si>
    <t>Explicación de la variación (excedente)</t>
  </si>
  <si>
    <t>($)</t>
  </si>
  <si>
    <t>(%)</t>
  </si>
  <si>
    <t>No se presenta excedente</t>
  </si>
  <si>
    <t>Materiales y suministros</t>
  </si>
  <si>
    <t>Transferencias, Asignaciones, Subsidios y Otras Ayudas</t>
  </si>
  <si>
    <t>Bienes muebles, inmuebles e intangibles</t>
  </si>
  <si>
    <t>Inversión Pública</t>
  </si>
  <si>
    <t>2. NOTAS AL ESTADO ANALITICO DE INGRESOS PRESUPUESTARIOS</t>
  </si>
  <si>
    <t>Ingresos Presupuestales</t>
  </si>
  <si>
    <t>3. PRESUPUESTO BASADO EN RESULTADOS (PBR)</t>
  </si>
  <si>
    <t xml:space="preserve">A continuación se detalla el presupuesto autorizado y ejercido únicamente de los programas que tienen componente y actividad. </t>
  </si>
  <si>
    <t>Actividad</t>
  </si>
  <si>
    <t>Nombre Actividad</t>
  </si>
  <si>
    <t>Presupuesto Autorizado por el Pleno del Tribunal</t>
  </si>
  <si>
    <t>Presupuesto Modificado</t>
  </si>
  <si>
    <t>Presupuesto Ejercido</t>
  </si>
  <si>
    <t>% Ejercido</t>
  </si>
  <si>
    <t>Cheques (Distrito Bravos)</t>
  </si>
  <si>
    <t>Tarjeta Empresarial</t>
  </si>
  <si>
    <t>0451073176</t>
  </si>
  <si>
    <t>0451073184</t>
  </si>
  <si>
    <t>0186896502</t>
  </si>
  <si>
    <t>0111045490</t>
  </si>
  <si>
    <t>0180277223</t>
  </si>
  <si>
    <t>0115303923</t>
  </si>
  <si>
    <t>1109710016</t>
  </si>
  <si>
    <t>0357782497</t>
  </si>
  <si>
    <t>Pensiones y Jubilaciones</t>
  </si>
  <si>
    <t>Notas a los Estados Financieros</t>
  </si>
  <si>
    <t>1.</t>
  </si>
  <si>
    <t>Total de Ingresos Presupuestarios (Dev. EAI)</t>
  </si>
  <si>
    <t>2.</t>
  </si>
  <si>
    <t>Más Ingresos Contables No Presupuestarios</t>
  </si>
  <si>
    <t>2.1.</t>
  </si>
  <si>
    <t>Ingresos Financieros (EA,R 4.3.1)</t>
  </si>
  <si>
    <t>2.2.</t>
  </si>
  <si>
    <t>Incremento por Variación de Inventarios  (EA,R 4.3.2)</t>
  </si>
  <si>
    <t>2.3.</t>
  </si>
  <si>
    <t>Disminución del Exceso de Estimaciones por Pérdida o Deterioro u Obsolescencia  (EA,R 4.3.3)</t>
  </si>
  <si>
    <t>2.4.</t>
  </si>
  <si>
    <t>Disminución del Exceso de Provisiones  (EA,R 4.3.4)</t>
  </si>
  <si>
    <t>2.5.</t>
  </si>
  <si>
    <t>Otros Ingresos y Beneficios Varios  (EA,R 4.3.9)</t>
  </si>
  <si>
    <t>2.6.</t>
  </si>
  <si>
    <t>Otros Ingresos Contables No Presupuestarios</t>
  </si>
  <si>
    <t>3.</t>
  </si>
  <si>
    <t>Menos Ingresos Presupuestarios No Contables</t>
  </si>
  <si>
    <t>3.1.</t>
  </si>
  <si>
    <t>Aprovechamientos Patrimoniales (EAI, CRI 62)</t>
  </si>
  <si>
    <t>3.2.</t>
  </si>
  <si>
    <t>Ingresos Derivados de Financiamientos (EAI, CRI 0)</t>
  </si>
  <si>
    <t>3.3</t>
  </si>
  <si>
    <t>Otros Ingresos Presupuestarios No Contables</t>
  </si>
  <si>
    <t>4.</t>
  </si>
  <si>
    <t>Total de Ingresos Contables</t>
  </si>
  <si>
    <t xml:space="preserve">Conciliación entre los Ingresos Presupuestarios y Contables </t>
  </si>
  <si>
    <t>Total de Egresos Presupuestarios (Dev. EAEPE)</t>
  </si>
  <si>
    <t>Menos Egresos Presupuestarios No Contables</t>
  </si>
  <si>
    <t>Materias Primas y Materiales de Producción y Comercialización (COG 2300)</t>
  </si>
  <si>
    <t>Mobiliario y Equipo de Administración (COG 5100)</t>
  </si>
  <si>
    <t>Mobiliario y Equipo Educacional y Recreativo (COG 5200)</t>
  </si>
  <si>
    <t>Equipo e Instrumental Médico y de Laboratorio (COG 5300)</t>
  </si>
  <si>
    <t>2.7.</t>
  </si>
  <si>
    <t>Equipo de Defensa y seguridad (COG 5500)</t>
  </si>
  <si>
    <t>2.8.</t>
  </si>
  <si>
    <t>Maquinaria, Otros Equipos y Herramientas (COG 5600)</t>
  </si>
  <si>
    <t>2.9.</t>
  </si>
  <si>
    <t>Activos Biológicos (COG 5700)</t>
  </si>
  <si>
    <t>2.10.</t>
  </si>
  <si>
    <t>Bienes Inmuebles (COG 5800)</t>
  </si>
  <si>
    <t xml:space="preserve">2.11. </t>
  </si>
  <si>
    <t>2.12.</t>
  </si>
  <si>
    <t>Obra Pública en Bienes de Dominio Público (COG 6100)</t>
  </si>
  <si>
    <t>2.13.</t>
  </si>
  <si>
    <t>Obra Pública en Bienes Propios (COG 6200)</t>
  </si>
  <si>
    <t>2.14.</t>
  </si>
  <si>
    <t>Acciones y Participaciones de Capital (COG7200)</t>
  </si>
  <si>
    <t>2.15.</t>
  </si>
  <si>
    <t>Compra de Títulos y Valores (COG7300)</t>
  </si>
  <si>
    <t>2.16.</t>
  </si>
  <si>
    <t>Concesión de Préstamos (COG7400)</t>
  </si>
  <si>
    <t xml:space="preserve">2.17. </t>
  </si>
  <si>
    <t>Inversiones en Fideicomisos, Mandatos y Otros Análogos  (COG 7500)</t>
  </si>
  <si>
    <t>2.18.</t>
  </si>
  <si>
    <t>2.19.</t>
  </si>
  <si>
    <t>Amortización de la Deuda Pública (COG 9100)</t>
  </si>
  <si>
    <t>2.20.</t>
  </si>
  <si>
    <t>Adeudos de Ejercicios Ficales Anteriores (ADEFAS) (COG 9900)</t>
  </si>
  <si>
    <t>2.21.</t>
  </si>
  <si>
    <t>Otros Egresos Presupuestarios No Contables</t>
  </si>
  <si>
    <t>Más Gastos Contables No Presupuestarios</t>
  </si>
  <si>
    <t>Provisiones (EA, R 5.5.2)</t>
  </si>
  <si>
    <t xml:space="preserve">3.3. </t>
  </si>
  <si>
    <t>Disminución de Inventarios (EA, R 5.5.3)</t>
  </si>
  <si>
    <t>3.4.</t>
  </si>
  <si>
    <t>3.5.</t>
  </si>
  <si>
    <t>Aumento por Insuficiencia de Provisiones (EA, R 5.5.5)</t>
  </si>
  <si>
    <t>3.6.</t>
  </si>
  <si>
    <t>Otros Gastos (EA, R 5.5.9)</t>
  </si>
  <si>
    <t>3.7.</t>
  </si>
  <si>
    <t>Total de Gastos Contables</t>
  </si>
  <si>
    <t xml:space="preserve">Conciliación entre los Egresos Presupuestarios y Contables </t>
  </si>
  <si>
    <t>b)    El saldo en Bancos está integrado por las siguientes cuentas:</t>
  </si>
  <si>
    <t>a)    El saldo de cuentas por cobrar está integrado como sigue:</t>
  </si>
  <si>
    <t>·   Excedente en depósitos por comprobar</t>
  </si>
  <si>
    <t>·   Retenciones a los empleados por juicios</t>
  </si>
  <si>
    <t>·   Deducciones por nómina</t>
  </si>
  <si>
    <t>Gastos de operación del Distrito Bravos</t>
  </si>
  <si>
    <t>Ministración de las Participaciones Federales, que se utiliza para ejercer el recursos de las mismas.</t>
  </si>
  <si>
    <t>Total de efectivo
 y equivalentes</t>
  </si>
  <si>
    <r>
      <t>Nota 3:</t>
    </r>
    <r>
      <rPr>
        <sz val="12"/>
        <color theme="1"/>
        <rFont val="Arial"/>
        <family val="2"/>
      </rPr>
      <t xml:space="preserve"> </t>
    </r>
  </si>
  <si>
    <t>Notas  
adicionales</t>
  </si>
  <si>
    <t>a) Notas de Desglose</t>
  </si>
  <si>
    <t>0100320234</t>
  </si>
  <si>
    <t>Cheques (CONSPEN)</t>
  </si>
  <si>
    <t>1375163722</t>
  </si>
  <si>
    <t>3</t>
  </si>
  <si>
    <t>4</t>
  </si>
  <si>
    <t>5</t>
  </si>
  <si>
    <t>1</t>
  </si>
  <si>
    <t>Vehículos y Equipo de Transporte (COG 5400)</t>
  </si>
  <si>
    <t>Provisiones para Contingencias y Otras Erogaciones Especiales (COG 7900)</t>
  </si>
  <si>
    <t>Estimaciones, Depreciaciones, Deterioros, Obsolescencias y Amortizaciones (EA, R 5.5.1)</t>
  </si>
  <si>
    <t>Aumento por Insuficiencia de Estimaciones por Pérdidas o Deterioro u Obsolescencia (EA, R 5.5.4)</t>
  </si>
  <si>
    <r>
      <t>1.</t>
    </r>
    <r>
      <rPr>
        <b/>
        <sz val="12"/>
        <color theme="1"/>
        <rFont val="Arial"/>
        <family val="2"/>
      </rPr>
      <t xml:space="preserve">    </t>
    </r>
    <r>
      <rPr>
        <sz val="12"/>
        <color theme="1"/>
        <rFont val="Arial"/>
        <family val="2"/>
      </rPr>
      <t>Cuenta de Inversión en ceros. El recurso se encuentra en cuenta corriente ya que diariamente se sube a inversión y se regresa a la cuenta con los intereses correspondientes.</t>
    </r>
  </si>
  <si>
    <r>
      <t>3.</t>
    </r>
    <r>
      <rPr>
        <b/>
        <sz val="12"/>
        <color theme="1"/>
        <rFont val="Arial"/>
        <family val="2"/>
      </rPr>
      <t xml:space="preserve">    </t>
    </r>
    <r>
      <rPr>
        <sz val="12"/>
        <color theme="1"/>
        <rFont val="Arial"/>
        <family val="2"/>
      </rPr>
      <t>Cuenta de Inversión en ceros. El recurso se encuentra en cuenta corriente ya que diariamente se sube a inversión y se regresa a la cuenta con los intereses correspondientes.</t>
    </r>
  </si>
  <si>
    <r>
      <t>4.</t>
    </r>
    <r>
      <rPr>
        <b/>
        <sz val="12"/>
        <color theme="1"/>
        <rFont val="Arial"/>
        <family val="2"/>
      </rPr>
      <t xml:space="preserve">    </t>
    </r>
    <r>
      <rPr>
        <sz val="12"/>
        <color theme="1"/>
        <rFont val="Arial"/>
        <family val="2"/>
      </rPr>
      <t>Cuenta de Inversión en ceros. El recurso se encuentra en cuenta corriente ya que diariamente se sube a inversión y se regresa a la cuenta con los intereses correspondientes.</t>
    </r>
  </si>
  <si>
    <r>
      <t>5.</t>
    </r>
    <r>
      <rPr>
        <b/>
        <sz val="12"/>
        <color theme="1"/>
        <rFont val="Arial"/>
        <family val="2"/>
      </rPr>
      <t xml:space="preserve">    </t>
    </r>
    <r>
      <rPr>
        <sz val="12"/>
        <color theme="1"/>
        <rFont val="Arial"/>
        <family val="2"/>
      </rPr>
      <t>Cuenta de Inversión en ceros. El recurso se encuentra en cuenta corriente ya que diariamente se sube a inversión y se regresa a la cuenta con los intereses correspondientes.</t>
    </r>
  </si>
  <si>
    <t>2</t>
  </si>
  <si>
    <t>1378156387</t>
  </si>
  <si>
    <t>Ingresos Propios (Donativo)</t>
  </si>
  <si>
    <t xml:space="preserve">1369886877 </t>
  </si>
  <si>
    <t>Ingresos Propios (Convenio celebrado con la STPS estatal para impartir curso de capacitación)</t>
  </si>
  <si>
    <t xml:space="preserve">Ingresos Propios (Actualización en trámites de devolución de pago de lo indebido efectuadas por el SAT) </t>
  </si>
  <si>
    <t>Ingresos Propios (Convenio celebrado con DECJ - FICOSEC)</t>
  </si>
  <si>
    <t>Gasto generado por las retenciones de ISR compensación de julio a diciembre 2019 (pendientes de pagar al SAT)</t>
  </si>
  <si>
    <t>Recargos y actualizaciones generados de la omisión del entero de las retenciones del ISR compensación de julio a diciembre 2019, calculadas al 30 de septiembre 2021 (pendientes de pagar al SAT)</t>
  </si>
  <si>
    <t>Servicio de justicia apoyado administrativamente</t>
  </si>
  <si>
    <t>Vehículos y Equipo de Transporte</t>
  </si>
  <si>
    <t>5. NOTAS AL ESTADO ANALÍTICO DEL ACTIVO</t>
  </si>
  <si>
    <t>El Activo no Circulante del Poder Judicial se integra de los rubros y características siguientes:</t>
  </si>
  <si>
    <t>Rendimientos generados por el recurso federal etiquetado recibido dentro del Convenio de Coordinación para el Otorgamiento del Subsidio para Tercera Etapa de Implementación de la Reforma al Sistema de Justicia Laboral</t>
  </si>
  <si>
    <t>Recurso federal etiquetado dentro del Convenio de Coordinación para el Otorgamiento del Subsidio para Tercera Etapa de Implementación de la Reforma al Sistema de Justicia Laboral</t>
  </si>
  <si>
    <t>Ingresos Propios (Excedente en las comprobaciones de gastos)</t>
  </si>
  <si>
    <t>Prestación de los servicios de apoyo complementario a la labor jurisdiccional</t>
  </si>
  <si>
    <t>CONCILIACION DE FLUJOS DE EFECTIVOS NETOS</t>
  </si>
  <si>
    <r>
      <t>Nota 4:</t>
    </r>
    <r>
      <rPr>
        <sz val="12"/>
        <color theme="1"/>
        <rFont val="Arial"/>
        <family val="2"/>
      </rPr>
      <t xml:space="preserve"> </t>
    </r>
  </si>
  <si>
    <t>Otros Aprovechamientos por penalización a un proveedor</t>
  </si>
  <si>
    <t>Ayudas Sociales</t>
  </si>
  <si>
    <t>Activos Intangibles (licencias informáticas y software)</t>
  </si>
  <si>
    <t>Activos Intangibles (COG 5900)</t>
  </si>
  <si>
    <t>Resultado de Ejercicio Ahorro / Desahorro</t>
  </si>
  <si>
    <t>Movimientos de partidas (o rubros) que no afectan al efectivo</t>
  </si>
  <si>
    <t>Depreciación</t>
  </si>
  <si>
    <t>Amortización</t>
  </si>
  <si>
    <t xml:space="preserve">Incrementos en las provisiones </t>
  </si>
  <si>
    <t>Incremento en las inversiones producido por revaluacion</t>
  </si>
  <si>
    <t>Ganancia / pérdida en venta de bienes muebles e inmuebles e intangibles</t>
  </si>
  <si>
    <t>Incremento en cuentas por cobrar</t>
  </si>
  <si>
    <t>Flujo de Efectivo Netos de las Actividades de Operación</t>
  </si>
  <si>
    <r>
      <t>1. NOTAS AL ESTADO DE ACTIVIDADES (RESULTADOS</t>
    </r>
    <r>
      <rPr>
        <b/>
        <u/>
        <sz val="12"/>
        <color theme="1"/>
        <rFont val="Arial"/>
        <family val="2"/>
      </rPr>
      <t>)</t>
    </r>
  </si>
  <si>
    <t>1.2 GASTOS Y OTRAS PÉRDIDAS</t>
  </si>
  <si>
    <t>2. NOTAS AL ESTADO DE SITUACIÓN FINANCIERA</t>
  </si>
  <si>
    <t>2.1 EFECTIVO Y EQUIVALENTES</t>
  </si>
  <si>
    <t>2.2 DERECHOS A RECIBIR EFECTIVOS Y EQUIVALENTES</t>
  </si>
  <si>
    <t>2.3 DERECHOS A RECIBIR BIENES O SERVICIOS</t>
  </si>
  <si>
    <t>2.4 BIENES DISPONIBLES PARA SU TRANSFORMACIÓN O CONSUMO (INVENTARIOS)</t>
  </si>
  <si>
    <t>3. NOTAS AL ESTADO DE VARIACIONES EN LA HACIENDA PÚBLICA</t>
  </si>
  <si>
    <t xml:space="preserve">Ingresos Propios (Actualizaciones en trámites de devolución de pago de lo indebido efectuadas por el Servicio de Administración Tributaria) </t>
  </si>
  <si>
    <t>Ingresos Propios (Primas de seguros por vehículos siniestrados, 
declarados como pérdida total por las aseguradoras)</t>
  </si>
  <si>
    <t>Ingresos presupuestales de ministraciones.</t>
  </si>
  <si>
    <t>Intereses ganados.</t>
  </si>
  <si>
    <t>Convenio TSJ - BBVA</t>
  </si>
  <si>
    <t>El Tribunal Superior de Justicia durante el período comprendido del 1 de enero al 31 de marzo de 2023 no recibio ingresos por poductos.</t>
  </si>
  <si>
    <t>El Tribunal Superior de Justicia durante el período comprendido del 1 de enero al 31 de marzo de 2023 no recibio ingresos por aprovechamientos.</t>
  </si>
  <si>
    <t>Ingresos Convenio TSJ -BBVA</t>
  </si>
  <si>
    <t>C01</t>
  </si>
  <si>
    <t>C0101</t>
  </si>
  <si>
    <t>C02</t>
  </si>
  <si>
    <t>C0201</t>
  </si>
  <si>
    <t>C0202</t>
  </si>
  <si>
    <t>C0203</t>
  </si>
  <si>
    <t>C03</t>
  </si>
  <si>
    <t>C0301</t>
  </si>
  <si>
    <t>2.6 PASIVO</t>
  </si>
  <si>
    <t>Construcciones en proceso en bienes propios</t>
  </si>
  <si>
    <t>1.2 Participaciones, Aportaciones, Convenios, Incentivos Derivados de la Colaboración Fiscal, Fondos Distintos de Aportaciones, Transferencias, Asignaciones, Subsidios y Subvenciones, y Pensiones y Jubilaciones.</t>
  </si>
  <si>
    <t>1.3 Otros Ingresos y Beneficios.</t>
  </si>
  <si>
    <t>1.1 Ingresos de Gestión.</t>
  </si>
  <si>
    <t>Ingresos Propios (Aprovechamientos por penalizaciones a proveedores).</t>
  </si>
  <si>
    <t>Convenio TSJ - Fiscalía Anticorrupción</t>
  </si>
  <si>
    <t>1.2.3.6</t>
  </si>
  <si>
    <t>“Bajo protesta de decir verdad declaramos que los Estados Financieros y sus notas, son razonablemente correctos y son responsabilidad del emisor.”</t>
  </si>
  <si>
    <t xml:space="preserve">Ingresos Propios (Ing. recuperados por responsabilidad siniestro) </t>
  </si>
  <si>
    <t>Variación y Cambios en la Hacienda Pública</t>
  </si>
  <si>
    <t>21504579585</t>
  </si>
  <si>
    <t>Productos (Primas de seguros de vehiculos)</t>
  </si>
  <si>
    <t>Cheques (Ministración)</t>
  </si>
  <si>
    <t>25605117323</t>
  </si>
  <si>
    <t>3)</t>
  </si>
  <si>
    <t xml:space="preserve">3)    Cuenta Productiva desde enero de 2024. Fue creada para inversión y actualmente se utiliza para el ingreso de las ministraciones mensuales de recurso Estatal que integran el presupuesto de egresos del Poder Judicial, radicado por la Secretaría de Hacienda de Gobierno del Estado de Chihuahua. </t>
  </si>
  <si>
    <t xml:space="preserve">2)    Cuenta Productiva desde septiembre de 2018. Fue creada para inversión y actualmente se utiliza para el ingreso de las ministraciones mensuales de recursos de Participaciones Federales que integran el presupuesto de egresos del Poder Judicial, radicado por la Secretaría de Hacienda de Gobierno del Estado de Chihuahua. </t>
  </si>
  <si>
    <t>Cancelación de cargos directos (energia electrica y telefonía) del ejercicio 2019, ya que se provisionó una cantidad mayor a los cargos realizados por la Secretaría de Hacienda.</t>
  </si>
  <si>
    <t>Transferencia al Fondo Auxiliar del remanente del recurso propio del ejercicio 2023.</t>
  </si>
  <si>
    <t>Reintegro a la Secretaría de Hacienda por ser recurso de Participaciones Federales no ejercido al 31 de diciembre de 2023.</t>
  </si>
  <si>
    <t>Reintegro a la Secretaría de Hacienda por ser recurso Estatal no ejercido al 31 de diciembre de 2023.</t>
  </si>
  <si>
    <t>Saldo Inicial Enero 2024</t>
  </si>
  <si>
    <t>Al inicio del período
(1 de enero de 2024)</t>
  </si>
  <si>
    <t>del 1 de enero al 31 de diciembre 2023</t>
  </si>
  <si>
    <t>Presupuesto Modificado 2024</t>
  </si>
  <si>
    <t>Ley de Ingresos Aprobada y Modificada Anual 2024</t>
  </si>
  <si>
    <t>Ingresos Propios (Primas de seguros de vehiculos)</t>
  </si>
  <si>
    <t>Servicio de Segunda Instancia Otorgado</t>
  </si>
  <si>
    <t>Promoción de ampararos en contra de resoluciones de segunda instancia</t>
  </si>
  <si>
    <t>Servicio de Primera Instancia Otorgado</t>
  </si>
  <si>
    <t>Celebración de audiencias en primera instancia</t>
  </si>
  <si>
    <t>Coordinación de los servicios de apoyo jurisdiccional</t>
  </si>
  <si>
    <t>Servicios de justicia laboral otorgado</t>
  </si>
  <si>
    <t>C0204</t>
  </si>
  <si>
    <t>Implementación del Cógido Nacional de Procedimientos Civiles y Familiares</t>
  </si>
  <si>
    <t>Fortalecimiento del serivico de justicia</t>
  </si>
  <si>
    <t>C0302</t>
  </si>
  <si>
    <t>Materiales y Suministros Almacen (COG 2100,2200,2400,2500,2600,2700,2800 y 2900)</t>
  </si>
  <si>
    <t>Comprobación, reclasificación y cancelación del gastos de ejercicios anteriores</t>
  </si>
  <si>
    <t>Edificios no habitacionales</t>
  </si>
  <si>
    <t>Construcciones en proceso en bienes de dominio público</t>
  </si>
  <si>
    <t>Otros Aprovechamientos (Penalizaciones a Proveedores)</t>
  </si>
  <si>
    <t>Los gastos y otras pérdidas son los siguientes:</t>
  </si>
  <si>
    <t>Total Gastos y Otras Pérdidas</t>
  </si>
  <si>
    <t>Rectificaciones de Resultados de Ejercicios Anteriores (Depreciación del ejercicio 2023)</t>
  </si>
  <si>
    <t>Donaciones de Capital</t>
  </si>
  <si>
    <t>Otros Gastos Contables No Presupuestarios (Ajuste de centavos en las transacciones)</t>
  </si>
  <si>
    <t>Sueldos por pagar, Impuestos, Aportación patronal de pensiones, servicio médico, diferencial de servicio médico, fondo de ahorro.</t>
  </si>
  <si>
    <t>2)    Las adecuaciones presupuestarias entre partidas que se realicen en el presente ejercicio, se encuentran autorizadas según la sesión efectuada el 27 de febrero de 2024, por el Consejo de la Judicatura.</t>
  </si>
  <si>
    <t>25605446067</t>
  </si>
  <si>
    <t>25605446091</t>
  </si>
  <si>
    <t>25605446084</t>
  </si>
  <si>
    <t>4)</t>
  </si>
  <si>
    <t>5)</t>
  </si>
  <si>
    <t>6)</t>
  </si>
  <si>
    <t>6)    Cuenta bancaria creada el 28 de agosto de 2024 para registrar ingresos correpondientes al proyecto denominado "Modelo de Justicia Restaurativa en Materias Familiar, Penal y Tribunales Especializados", de manera conjunta con el Fideicomiso para la Competitividad y seguridad Ciudadana "FICOSEC".</t>
  </si>
  <si>
    <t>5)    Cuenta bancaria creada el 28 de agosto de 2024 para registrar ingresos correpondientes al proyecto denominado "Sala de Audiencias para Personas en Condición de Vulnerabilidad en el distrito Galeana", de manera conjunta con el Fideicomiso para la Competitividad y seguridad Ciudadana "FICOSEC".</t>
  </si>
  <si>
    <t>4)    Cuenta bancaria creada el 28 de agosto de 2024 para registrar ingresos correpondientes al proyecto denominado "Diagnóstico y Capacitación participativos para el INFORAJ", de manera conjunta con el Fideicomiso para la Competitividad y seguridad Ciudadana "FICOSEC".</t>
  </si>
  <si>
    <t>1)    Desde el año 2020 el CONSPEN se integró a la contabilidad del Poder Judicial. En el mes de mayo de 2024 el saldo de la cuenta bancaria a nombre del CONSPEN por la cantidad de $4,006,004.02 se transfirio a la cuenta productiva de Scotiabank. La cuenta bancaria núm. 0100320234 se canceló ante la institucion bancaria.</t>
  </si>
  <si>
    <r>
      <t>1)</t>
    </r>
    <r>
      <rPr>
        <b/>
        <sz val="12"/>
        <color theme="1"/>
        <rFont val="Arial"/>
        <family val="2"/>
      </rPr>
      <t xml:space="preserve">    </t>
    </r>
    <r>
      <rPr>
        <sz val="12"/>
        <color theme="1"/>
        <rFont val="Arial"/>
        <family val="2"/>
      </rPr>
      <t>En el Presupuesto de Egresos de Gobierno del Estado de Chihuahua para el ejercicio 2024 (Decreto Nº LXVII/APPEE/0803/2023 I P.O.) se autorizó al Poder Judicial un importe de $3,605,000,000.00.</t>
    </r>
  </si>
  <si>
    <t>PODER JUDICIAL DEL ESTADO DE CHIHUAHUA</t>
  </si>
  <si>
    <t>Al 31 de diciembre de 2024</t>
  </si>
  <si>
    <t>La cuenta de Productos durante el período comprendido del 1 de enero al 31 de diciembre de 2024 se conforma de la manera siguiente:</t>
  </si>
  <si>
    <t>La cuenta de Aprovechamientos durante el período comprendido del 1 de enero al 31 de diciembre de 2024 se conforma de la manera siguiente:</t>
  </si>
  <si>
    <t>Aprovechamientos de ejercicios fisales anteriores            (Penalizaciones a Proveedores)</t>
  </si>
  <si>
    <t xml:space="preserve">Los ingresos de la institución provienen en su mayor parte del Presupuesto de Egresos Aprobado que se recibe periódicamente de la Secretaría de Hacienda de Gobierno del Estado de Chihuahua. Durante el período comprendido del 1 de enero al 31 de diciembre de 2024, se devengaron y recibieron los importes siguientes: </t>
  </si>
  <si>
    <t>La cuenta de otros Ingresos y Beneficios durante el período comprendido del 1 de enero al 31 de diciembre de 2024 se conforma de la manera siguiente:</t>
  </si>
  <si>
    <t>Importes del 01 de enero al 31 de diciembre de 2024</t>
  </si>
  <si>
    <t>Otros Gastos y Pérdidas Extraordinarias (Depreciaciones y deterioro)</t>
  </si>
  <si>
    <t>Otros Gastos y Pérdidas Extraordinarias (Pérdida por baja de activos)</t>
  </si>
  <si>
    <t>El Efectivo y Equivalentes mostrado al 31 de diciembre por un importe de $559,781,708.28 se integra como sigue:</t>
  </si>
  <si>
    <t>a)    El saldo en efectivo por un importe de $21,975.98 corresponde a los fondos fijos asignados al personal del Poder Judicial.</t>
  </si>
  <si>
    <t>c) El saldo en Inversiones Temporales al 31 de diciembre se integra de la manera siguiente:</t>
  </si>
  <si>
    <r>
      <t>4.</t>
    </r>
    <r>
      <rPr>
        <b/>
        <sz val="12"/>
        <color theme="1"/>
        <rFont val="Arial"/>
        <family val="2"/>
      </rPr>
      <t xml:space="preserve">    </t>
    </r>
    <r>
      <rPr>
        <sz val="12"/>
        <color theme="1"/>
        <rFont val="Arial"/>
        <family val="2"/>
      </rPr>
      <t>Cuenta de inversión de recurso de Participaciones Federales de ministraciones de la Secretaría de Hacienda con un saldo de $377,644,601.98 . El recurso se encuentra en inversión y se regresa a la cuenta productiva de Scotiabank con los intereses correspondientes.</t>
    </r>
  </si>
  <si>
    <r>
      <t>5.</t>
    </r>
    <r>
      <rPr>
        <b/>
        <sz val="12"/>
        <color theme="1"/>
        <rFont val="Arial"/>
        <family val="2"/>
      </rPr>
      <t xml:space="preserve">    </t>
    </r>
    <r>
      <rPr>
        <sz val="12"/>
        <color theme="1"/>
        <rFont val="Arial"/>
        <family val="2"/>
      </rPr>
      <t>Cuenta de inversión de recurso Estatal de ministraciones de la Secretaría de Hacienda con un saldo de $162,737,795.01. El recurso se encuentra en inversión y se regresa a la cuenta productiva de Scotiabank con los intereses correspondientes.</t>
    </r>
  </si>
  <si>
    <t>Los Derechos a recibir Efectivo o Equivalentes mostrado al 31 de diciembre por un importe de $8,206,958.36 se integra como sigue:</t>
  </si>
  <si>
    <t>Subsidio al salario pagado $2,820.16 correspondiente a la nómina del mes de diciembre 2024, el cual se acreditará cuando se realice el entero de los impuestos, en el mes de enero 2025.</t>
  </si>
  <si>
    <t>Depósitos en garantía sobre arrendamientos de Bienes muebles e Inmuebles, brazalete y gastos relacionados con el servicio de energia electrica por la cantidad de $130,847.40.</t>
  </si>
  <si>
    <t xml:space="preserve">b)    El saldo en Deudores Diversos al 31 de diciembre se integra como sigue: </t>
  </si>
  <si>
    <t>De acuerdo al convenio de coordinación con el Municipio de Parral, se otorgaron $2,000,000.00 para el uso de un inmueble, el cual sería sede de las Salas Regionales y para la Administración de Justicia en la Región Sur del Estado. Sin embargo, al 31 de diciembre de 2024 no se ha dado cumplimiento al convenio que dio origen al pago,  ni a la devolución del recurso. Existe un litigio interpuesto por el Poder Judicial para la recuperación del recurso.</t>
  </si>
  <si>
    <t xml:space="preserve">Recursos pendientes de comprobar, tales como anticipos de servicios básicos, gastos menores, viáticos, etc. por la cantidad de $6,073,290.80, los cuales son utilizados para el buen funcionamiento del Poder Judicial. 
</t>
  </si>
  <si>
    <t>El Poder Judicial al 31 de diciembre entregó anticipos a proveedores por un total de $621.31; al cual se le dará seguimiento para su comprobación.</t>
  </si>
  <si>
    <t>El Poder Judicial al 31 de diciembre cuenta físicamente con un inventario de almacén de papelería y consumibles, con el metódo de valuación PEPS (primeras entradas-primeras salidas) por la cantidad de $62,199,770.11; el cual se distribuye a solicitud de las áreas del Poder Judicial.</t>
  </si>
  <si>
    <t>Depreciación aplicada de los ejercicios de 1996 al 31 de diciembre 2024; la depreciación correspondiente al ejercicio 2023 se realizó en el segundo trimestre de ejercicio 2024, afectando la cuenta contable Rectificaciones de Resultados de Ejercicios Anteriores; la depreciación del ejercicio 2024 se registro el 31 de diciembre de 2024 en una cuenta del gasto.</t>
  </si>
  <si>
    <t>1.2.3.5</t>
  </si>
  <si>
    <t>1.2.6.0</t>
  </si>
  <si>
    <t>12.7.9</t>
  </si>
  <si>
    <t>Activo Diferido</t>
  </si>
  <si>
    <t>Total Activo No Circulante</t>
  </si>
  <si>
    <t>2.5 ACTIVO NO CIRCULANTE (BIENES MUEBLES, INMUEBLES E INTANGIBLES Y ACTIVOS DIFERIDOS)</t>
  </si>
  <si>
    <t>Para dar cumplimiento a las obligaciones derivadas de la relación laboral segun art. 50 de la LFT, art. 101 de las Condiciones Generales de Trabajo y art. 105 del Código Administrativo para el Estado de Chihuahua, y de acuerdo a los arts. 34 y 39 de la LGCG, se realizó la provisión de Prestaciones y Haberes de Retiro de Servicios Personales (prima de antigüedad) de los empleados del Poder Judicial del Estado de Chihuahua, considerando el rango de la fecha de ingreso y hasta el 31 de diciembre de 2024.</t>
  </si>
  <si>
    <t>b)    El saldo corresponde a la provisión de facturas pendiente de pagar a los proveedores, por la cantidad de $31,364,419.66.</t>
  </si>
  <si>
    <t>c)    No se cuenta con trámites pendiente de pagar de los contratistas.</t>
  </si>
  <si>
    <t>d)    No se cuenta con trámites de transferencias pendientes de pago.</t>
  </si>
  <si>
    <t xml:space="preserve">e)    El saldo de Retenciones y Contribuciones por Pagar es por la cantidad de $92,645.14 el cual se integra por las retenciones de impuesto sobre la renta por arrendamiento, honorarios y resico correspondiente al mes de diciembre el cual se entera ante el SAT en el mes de enero de 2025. </t>
  </si>
  <si>
    <t>La cuenta de Hacienda Pública/ Patrimonio Generado y Contribuido Neto del 1 de enero al 31 de diciembre de 2024, presenta una variación de $180,537,481.37 por cambios en políticas contables y cambios por errores contables, asi como Donaciones a Capital. Dicho importe se integra de la siguiente manera:</t>
  </si>
  <si>
    <t>Resultado del Ejercicio (Ahorro/ Desahorro) del 1 de enero al 31 de diciembre 2024.</t>
  </si>
  <si>
    <t>Variación y Cambios de la Hacienda Pública/ Patrimonio Generado y Contribuido al 31 de diciembre de 2024</t>
  </si>
  <si>
    <t>El análisis de los saldos iniciales y finales del período del 1 de enero al 31 diciembre de 2024, que figuran en la última parte del estado de flujos de efectivo es como sigue:</t>
  </si>
  <si>
    <t>Al final del período
 (31 de diciembre de 2024)</t>
  </si>
  <si>
    <t>Importe de las bajas del activo</t>
  </si>
  <si>
    <t>Activos Diferido (licencias informáticas y software)</t>
  </si>
  <si>
    <t>Importe del Activo no Circulante</t>
  </si>
  <si>
    <t>El Flujos de Efectivo de las Actividades de Inversión durante el período del 1 de enero al 31 de diciembre de 2024 muestra el siguiente origen:</t>
  </si>
  <si>
    <t>El Flujos de Efectivo de las Actividades de Inversión durante el período del 1 de enero al 31 de diciembre de 2024 muestra la siguiente aplicación:</t>
  </si>
  <si>
    <t>Total de Aplicación</t>
  </si>
  <si>
    <t xml:space="preserve">Total Aplicación </t>
  </si>
  <si>
    <t>Total Origen</t>
  </si>
  <si>
    <t>del 1 de enero al 31 de diciembre 2024</t>
  </si>
  <si>
    <t>El Poder Judicial no realiza operaciones extraordinarias, por lo que el flujo de efectivo neto de las actividades de operación, por un importe de $396,709,238.63 es el mismo al resultado neto generado del 1 de enero al 31 de diciembre de 2024, lo cual se puede apreciar en el estado de actividades (resultados) de la institución.</t>
  </si>
  <si>
    <t>Depreciación Acumulada</t>
  </si>
  <si>
    <t>Los importes relacionados en las columnas de cargos del periodo y abonos del periodo (columnas 2 y 3 del informe) representan las suma de todas las afectaciones realizadas en las cuentas correspondientes durante los meses de enero a diciembre. Resaltan los importes reflejados en las partidas de efectivo y equivalentes, así como derechos a recibir efectivo o equivalentes debido a que diariamente se efectúan movimientos para realizar las inversiones financieras, con el propósito de obtener mejores rendimientos.</t>
  </si>
  <si>
    <t xml:space="preserve"> -Se realizó la baja de 4 vehículos oficiales propiedad del Poder Judicial los cuales se determinaron como pérdida total por siniestro, según dictamen de la aseguradora Qualitas Compañía de Seguros S.A. de C.V. por un importe de $851,087.28, dichas bajas se autorizaron en el acta núm. 3/2023 informada en el oficio SECJ-899/2023.</t>
  </si>
  <si>
    <t>Importe Devengado al 31 de diciembre de 2024</t>
  </si>
  <si>
    <t>Importe Recaudado (Transferido) al 31 de diciembre 2024</t>
  </si>
  <si>
    <t>Ingresos Propios (Aprovechamientos de ejercicios fisales anteriores             por Penalizaciones a Proveedores)</t>
  </si>
  <si>
    <t>Durante los meses de enero a diciembre del ejercicio, el Poder Judicial devengó ingresos presupuestales por $3,663,915,012.08, de acuerdo con lo aprobado en el Presupuesto de Egresos del Estado, más lo relativo a intereses generados y primas de seguros de vehículos, etc.</t>
  </si>
  <si>
    <t>La cuenta de Resultado del Ejercicio (Ahorro/ Desahorro) de la Hacienda Pública/ Patrimonio Generado del 1 de enero al 31 de diciembre de 2024 presenta un resultado de  $396,709,238.63.</t>
  </si>
  <si>
    <t>Presupuesto total Devengado al 31 de diciembre de 2024</t>
  </si>
  <si>
    <t xml:space="preserve"> -Se realizó la desafectación y desincorporación de 4,156 bienes de activo fijo propiedad del Poder Judicial, los cuales fueron informados a través de los oficios SECJ 2208/2022 con fecha del 11 de octubre de 2022, SECJ 980/2023 con fecha del 27 de abril de 2023 y SECJ 49/2024 con fecha del 4 de enero de 2024.</t>
  </si>
  <si>
    <t xml:space="preserve"> -Se realizó la desafectación y desincorporación de 49 vehículos propiedad del Poder Judicial, los cuales fueron informados a través de los oficios SECJ 1903/2024 con fecha del 10 de septiembre de 2024 y SECJ 1733/2024 con fecha del 27 de agosto de 2024.</t>
  </si>
  <si>
    <t>La depreciación correspondiente al ejercicio 2023 se realizó en el segundo trimestre del ejercicio 2024, afectando la cuenta contable Rectificaciones de Resultados de Ejercicios Anteriores.</t>
  </si>
  <si>
    <t>Ampliación del Presupuesto (Transferencias internas al Fondo Auxiliar derivado de cursos, maestrías, doctorados, diplomados, servicios prestados por el IJA, convenios de facilitadores,etc.)</t>
  </si>
  <si>
    <t>3)    Ampliación del Presupuesto por $934,753.03 (Transferencias internas al Fondo Auxiliar derivado de cursos, maestrías, doctorados, diplomados, servicios prestados por el IJA, convenios de facilitadores,etc.).</t>
  </si>
  <si>
    <t>Existen diferencias en el registro de los egresos contables contra los presupuestales, según la Ley de Contabilidad Gubernamental en sus guías contabilizadoras muestra que las cuentas de almacén afectan el presupuesto; las cuentas contables del gasto se afectan cuando se entrega el producto al usuario final.</t>
  </si>
  <si>
    <t>Se realizó el registro de Activos de Control para dar cumplimiento a la Ley de Contabilidad Gubernamental, específicamente al Acuerdo por el que se Reforman las Reglas Específicas del Registro y Valoración del Patrimonio publicado en el Diario Oficial de la Federación el 13 de diciembre de 2011, última reforma publicada DOF 27-12-2017; el cual dice que los bienes muebles e intangibles cuyo costo unitario de adquisición sea menor a 70 veces el valor diario de la Unidad de Medida y Actualización (UMA), los cuales se registran contablemente como un activo y se deprecian al 100% en 1 mes, y serán sujetos a los controles correspondientes.</t>
  </si>
  <si>
    <r>
      <t>1.</t>
    </r>
    <r>
      <rPr>
        <b/>
        <sz val="12"/>
        <color theme="1"/>
        <rFont val="Arial"/>
        <family val="2"/>
      </rPr>
      <t xml:space="preserve">    </t>
    </r>
    <r>
      <rPr>
        <sz val="12"/>
        <color theme="1"/>
        <rFont val="Arial"/>
        <family val="2"/>
      </rPr>
      <t>La cuenta de inversión de Recursos de Participaciones Estatales se encuentra en cero, debido a que se invirtió en otras cuentas.</t>
    </r>
  </si>
  <si>
    <r>
      <t>3.</t>
    </r>
    <r>
      <rPr>
        <b/>
        <sz val="12"/>
        <color theme="1"/>
        <rFont val="Arial"/>
        <family val="2"/>
      </rPr>
      <t xml:space="preserve">    </t>
    </r>
    <r>
      <rPr>
        <sz val="12"/>
        <color theme="1"/>
        <rFont val="Arial"/>
        <family val="2"/>
      </rPr>
      <t>La cuenta de inversión de Recursos de Participaciones Ministración se encuentra en cero, debido a que se invirtió en otras cuentas.</t>
    </r>
  </si>
  <si>
    <r>
      <t>2.</t>
    </r>
    <r>
      <rPr>
        <b/>
        <sz val="12"/>
        <color theme="1"/>
        <rFont val="Arial"/>
        <family val="2"/>
      </rPr>
      <t xml:space="preserve">    </t>
    </r>
    <r>
      <rPr>
        <sz val="12"/>
        <color theme="1"/>
        <rFont val="Arial"/>
        <family val="2"/>
      </rPr>
      <t>Desde el año 2020 el CONSPEN se integró a la contabilidad del Poder Judicial. En el mes de mayo de 2024 el saldo de la cuenta bancaria de inversión a nombre del CONSPEN por la cantidad de $4,006,004.02 se transfirió a la cuenta productiva de Scotiabank. La cuenta bancaria núm. 1378156387 se canceló ante la institución bancaria.</t>
    </r>
  </si>
  <si>
    <t>a)   El saldo en la cuenta por pagar de Servicios Personales corresponde a la provisión de las obligaciones patronales por $167,260,342.64, como a continuación se describe:
Sueldos por pagar:
- Cheques de nómina en tránsito por $830,737.10.
- Pasivo laboral correspondiente a la gratificación anual de las personas que por algún motivo dejaron de laborar en el Poder Judicial del Estado de Chihuahua en el ejercicio 2024, por $297,135.09.
- Pasivo laboral de Prestaciones y Haberes de Retiro de Servicios Personales (prima de antigüedad) de los empleados del Poder Judicial del Estado de Chihuahua, para dar cumplimiento a las obligaciones derivadas de la relación laboral segun art. 50 de la LFT, art. 101 de las Condiciones Generales de Trabajo y art. 105 del Código Administrativo para el Estado de Chihuahua, y de acuerdo a los arts. 34 y 39 de la LGCG por $112,742,702.52, dicho recurso corresponde al remanente del presupuesto de servicios personales del ejercicio 2024 ministrado y no ejercido; el cual se irá amortizando del activo diferido creado.
Obligaciones de servicios personales:
- Aportación patronal a Pensiones Civiles del Estado y la aportación por servicio médico de la segunda quincena del mes de diciembre y los impuestos de ISR por la compensación del mes de diciembre por $36,467,949.69; los cuales se pagarán en el mes de enero 2025.
- Diferencial de servicio médico de pensiones del mes de diciembre por $15,510,068.08, el cual se pagará en el mes de enero 2025. 
- Aportación patronal correspondiente al fondo de ahorro para los empleados sindicalizados por la cantidad $1,411,750.16 que se entregará en el mes de noviembre de 2025.</t>
  </si>
  <si>
    <t>f)     El saldo en otras cuentas por pagar por la cantidad de $41,448,094.03 se integra de la siguiente manera: 
-Deducciones efectuadas en la nómina por $40,859,053.98; tales como la aportacion del empleado del servicio médico y fondo propio de pensiones, préstamo personal de pensiones, de la segunda quincena del mes de diciembre, ISR de nomina del mes de diciembre, los cuales se pagaran en el mes de enero 2025; retenciones a los empleados por responsabilidades legales y administrativas, así como cuotas de fondo de ahorro aportación del empleado.
-Excedente en depósitos y gasto por comprobar, saldos a favor de empleados derivado de comprobaciones excedentes por la cantidad de $17,923.50; 
-Saldo en la cuenta contable de pasivo denominada "otras cuentas por pagar a corto plazo Fondo Auxiliar" correspondiente al bono semestral y a su retencion de ISR  por la cantidad de $571,116.55.</t>
  </si>
  <si>
    <t>La cuenta de Hacienda Pública / Patrimonio Neto Final de 2024 integra un donativo con valor contable de $10.54, el cual se dió en especie por parte del FICOSEC al Poder Judicial por medio del CONSPEN; consta de 25 artículos tales como: cámaras, DVR, tomacorrientes, monitores, fuente de alimentación,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</si>
</sst>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
  </numFmts>
  <fonts count="18"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sz val="12"/>
      <color theme="1"/>
      <name val="Arial"/>
      <family val="2"/>
    </font>
    <font>
      <b/>
      <sz val="10"/>
      <name val="Arial"/>
      <family val="2"/>
    </font>
    <font>
      <b/>
      <sz val="9"/>
      <name val="Arial"/>
      <family val="2"/>
    </font>
    <font>
      <b/>
      <sz val="12"/>
      <color rgb="FF000000"/>
      <name val="Arial"/>
      <family val="2"/>
    </font>
    <font>
      <sz val="12"/>
      <color theme="1"/>
      <name val="Calibri"/>
      <family val="2"/>
      <scheme val="minor"/>
    </font>
    <font>
      <b/>
      <u/>
      <sz val="12"/>
      <color theme="1"/>
      <name val="Arial"/>
      <family val="2"/>
    </font>
    <font>
      <b/>
      <sz val="12"/>
      <color theme="1"/>
      <name val="Arial"/>
      <family val="2"/>
    </font>
    <font>
      <b/>
      <u/>
      <sz val="12"/>
      <color rgb="FF0000FF"/>
      <name val="Arial"/>
      <family val="2"/>
    </font>
    <font>
      <sz val="12"/>
      <name val="Arial"/>
      <family val="2"/>
    </font>
    <font>
      <sz val="9"/>
      <color theme="1"/>
      <name val="Arial"/>
      <family val="2"/>
    </font>
    <font>
      <sz val="10"/>
      <name val="Arial"/>
      <family val="2"/>
    </font>
    <font>
      <b/>
      <sz val="9"/>
      <color theme="1"/>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208">
    <xf numFmtId="0" fontId="0" fillId="0" borderId="0" xfId="0"/>
    <xf numFmtId="9" fontId="3" fillId="0" borderId="1" xfId="0" applyNumberFormat="1" applyFont="1" applyBorder="1" applyAlignment="1">
      <alignment horizontal="center" vertical="center" wrapText="1"/>
    </xf>
    <xf numFmtId="9" fontId="4" fillId="2"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0" borderId="0" xfId="0" applyFont="1"/>
    <xf numFmtId="0" fontId="6" fillId="0" borderId="0" xfId="0" applyFont="1"/>
    <xf numFmtId="0" fontId="12" fillId="0" borderId="0" xfId="0" applyFont="1" applyAlignment="1">
      <alignment vertical="center"/>
    </xf>
    <xf numFmtId="0" fontId="11" fillId="0" borderId="0" xfId="0" applyFont="1" applyAlignment="1">
      <alignment vertical="center"/>
    </xf>
    <xf numFmtId="0" fontId="13" fillId="0" borderId="0" xfId="0" applyFont="1" applyAlignment="1">
      <alignment vertical="center"/>
    </xf>
    <xf numFmtId="0" fontId="6" fillId="0" borderId="0" xfId="0" applyFont="1" applyAlignment="1">
      <alignment vertical="center"/>
    </xf>
    <xf numFmtId="0" fontId="12" fillId="0" borderId="0" xfId="0" applyFont="1" applyAlignment="1">
      <alignment horizontal="justify" vertical="center"/>
    </xf>
    <xf numFmtId="0" fontId="6" fillId="0" borderId="0" xfId="0" applyFont="1" applyAlignment="1">
      <alignment horizontal="justify"/>
    </xf>
    <xf numFmtId="0" fontId="6" fillId="0" borderId="0" xfId="0" applyFont="1" applyAlignment="1">
      <alignment horizontal="left" indent="1"/>
    </xf>
    <xf numFmtId="0" fontId="3" fillId="2" borderId="11" xfId="0" applyFont="1" applyFill="1" applyBorder="1" applyAlignment="1">
      <alignment vertical="center" wrapText="1"/>
    </xf>
    <xf numFmtId="0" fontId="3" fillId="2" borderId="13" xfId="0" applyFont="1" applyFill="1" applyBorder="1" applyAlignment="1">
      <alignment vertical="center" wrapText="1"/>
    </xf>
    <xf numFmtId="43" fontId="6" fillId="0" borderId="0" xfId="0" applyNumberFormat="1" applyFont="1" applyAlignment="1">
      <alignment vertical="center"/>
    </xf>
    <xf numFmtId="43" fontId="6" fillId="0" borderId="0" xfId="0" applyNumberFormat="1" applyFont="1" applyAlignment="1">
      <alignment vertical="center" wrapText="1"/>
    </xf>
    <xf numFmtId="0" fontId="6" fillId="0" borderId="0" xfId="0" applyFont="1" applyAlignment="1">
      <alignment horizontal="justify" vertical="center" wrapText="1"/>
    </xf>
    <xf numFmtId="0" fontId="6" fillId="0" borderId="0" xfId="0" applyFont="1" applyAlignment="1">
      <alignment vertical="center" wrapText="1"/>
    </xf>
    <xf numFmtId="0" fontId="6" fillId="0" borderId="0" xfId="0" applyFont="1" applyAlignment="1">
      <alignment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3" fontId="6" fillId="0" borderId="0" xfId="0" applyNumberFormat="1" applyFont="1"/>
    <xf numFmtId="0" fontId="6" fillId="6" borderId="0" xfId="0" applyFont="1" applyFill="1" applyAlignment="1">
      <alignment horizontal="justify" vertical="top" wrapText="1"/>
    </xf>
    <xf numFmtId="0" fontId="6" fillId="0" borderId="0" xfId="0" applyFont="1" applyAlignment="1">
      <alignment horizontal="justify" wrapText="1"/>
    </xf>
    <xf numFmtId="43" fontId="6" fillId="0" borderId="0" xfId="1" applyFont="1" applyAlignment="1">
      <alignment vertical="center"/>
    </xf>
    <xf numFmtId="43" fontId="6" fillId="0" borderId="0" xfId="1" applyFont="1" applyAlignment="1"/>
    <xf numFmtId="43" fontId="6" fillId="0" borderId="0" xfId="1" applyFont="1"/>
    <xf numFmtId="0" fontId="6" fillId="0" borderId="1" xfId="0" applyFont="1" applyBorder="1"/>
    <xf numFmtId="43" fontId="6" fillId="0" borderId="0" xfId="1" applyFont="1" applyAlignment="1">
      <alignment horizontal="justify"/>
    </xf>
    <xf numFmtId="43" fontId="12" fillId="0" borderId="0" xfId="0" applyNumberFormat="1" applyFont="1" applyAlignment="1">
      <alignment vertical="center"/>
    </xf>
    <xf numFmtId="0" fontId="6" fillId="6" borderId="0" xfId="0" applyFont="1" applyFill="1" applyAlignment="1">
      <alignment vertical="center"/>
    </xf>
    <xf numFmtId="0" fontId="6" fillId="6" borderId="0" xfId="0" applyFont="1" applyFill="1"/>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43" fontId="12" fillId="0" borderId="0" xfId="1" applyFont="1" applyFill="1" applyAlignment="1">
      <alignment vertical="center"/>
    </xf>
    <xf numFmtId="0" fontId="6" fillId="0" borderId="0" xfId="0" applyFont="1" applyAlignment="1">
      <alignment horizontal="justify" vertical="top" wrapText="1"/>
    </xf>
    <xf numFmtId="43" fontId="13" fillId="0" borderId="0" xfId="0" applyNumberFormat="1" applyFont="1" applyAlignment="1">
      <alignment vertical="center"/>
    </xf>
    <xf numFmtId="43" fontId="12" fillId="0" borderId="0" xfId="1" applyFont="1" applyAlignment="1">
      <alignment vertical="center"/>
    </xf>
    <xf numFmtId="9" fontId="3" fillId="6" borderId="1" xfId="0" applyNumberFormat="1" applyFont="1" applyFill="1" applyBorder="1" applyAlignment="1">
      <alignment horizontal="center" vertical="center" wrapText="1"/>
    </xf>
    <xf numFmtId="9" fontId="2" fillId="5" borderId="1" xfId="0" applyNumberFormat="1" applyFont="1" applyFill="1" applyBorder="1" applyAlignment="1">
      <alignment horizontal="center" vertical="center" wrapText="1"/>
    </xf>
    <xf numFmtId="0" fontId="15" fillId="0" borderId="0" xfId="0" applyFont="1" applyAlignment="1">
      <alignment vertical="center"/>
    </xf>
    <xf numFmtId="43" fontId="3" fillId="0" borderId="0" xfId="1" applyFont="1" applyAlignment="1">
      <alignment vertical="center"/>
    </xf>
    <xf numFmtId="43" fontId="13" fillId="0" borderId="0" xfId="1" applyFont="1" applyAlignment="1">
      <alignment vertical="center"/>
    </xf>
    <xf numFmtId="0" fontId="4" fillId="0" borderId="0" xfId="0" applyFont="1" applyAlignment="1">
      <alignment horizontal="center" vertical="center" wrapText="1"/>
    </xf>
    <xf numFmtId="43" fontId="4" fillId="0" borderId="0" xfId="1" applyFont="1" applyFill="1" applyBorder="1" applyAlignment="1">
      <alignment horizontal="center" vertical="center" wrapText="1"/>
    </xf>
    <xf numFmtId="0" fontId="5" fillId="0" borderId="1" xfId="0" applyFont="1" applyBorder="1" applyAlignment="1">
      <alignment horizontal="left" vertical="center" wrapText="1" indent="1"/>
    </xf>
    <xf numFmtId="9" fontId="7" fillId="0" borderId="1" xfId="0" applyNumberFormat="1" applyFont="1" applyBorder="1" applyAlignment="1">
      <alignment horizontal="center" vertical="center" wrapText="1"/>
    </xf>
    <xf numFmtId="0" fontId="16" fillId="0" borderId="1" xfId="0" applyFont="1" applyBorder="1" applyAlignment="1">
      <alignment horizontal="left" vertical="center" wrapText="1" indent="1"/>
    </xf>
    <xf numFmtId="9" fontId="16"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43" fontId="17" fillId="0" borderId="0" xfId="1" applyFont="1" applyAlignment="1">
      <alignment horizontal="center" vertical="center"/>
    </xf>
    <xf numFmtId="43" fontId="17" fillId="0" borderId="0" xfId="1" applyFont="1" applyAlignment="1">
      <alignment horizontal="center" vertical="center" wrapText="1"/>
    </xf>
    <xf numFmtId="165" fontId="6" fillId="0" borderId="0" xfId="0" applyNumberFormat="1" applyFont="1" applyAlignment="1">
      <alignment vertical="center"/>
    </xf>
    <xf numFmtId="0" fontId="7" fillId="2" borderId="11" xfId="0" applyFont="1" applyFill="1" applyBorder="1" applyAlignment="1">
      <alignment horizontal="center" vertical="center" wrapText="1"/>
    </xf>
    <xf numFmtId="4" fontId="6" fillId="0" borderId="0" xfId="0" applyNumberFormat="1" applyFont="1" applyAlignment="1">
      <alignment vertical="center"/>
    </xf>
    <xf numFmtId="43" fontId="4" fillId="2" borderId="1" xfId="1" applyFont="1" applyFill="1" applyBorder="1" applyAlignment="1">
      <alignment vertical="center" wrapText="1"/>
    </xf>
    <xf numFmtId="43" fontId="3" fillId="0" borderId="1" xfId="0" applyNumberFormat="1" applyFont="1" applyBorder="1" applyAlignment="1">
      <alignment vertical="center"/>
    </xf>
    <xf numFmtId="43" fontId="3" fillId="0" borderId="11" xfId="1" applyFont="1" applyFill="1" applyBorder="1" applyAlignment="1">
      <alignment vertical="center" wrapText="1"/>
    </xf>
    <xf numFmtId="43" fontId="2" fillId="5" borderId="11" xfId="1" applyFont="1" applyFill="1" applyBorder="1" applyAlignment="1">
      <alignment vertical="center" wrapText="1"/>
    </xf>
    <xf numFmtId="43" fontId="3" fillId="6" borderId="11" xfId="1" applyFont="1" applyFill="1" applyBorder="1" applyAlignment="1">
      <alignment vertical="center" wrapText="1"/>
    </xf>
    <xf numFmtId="0" fontId="4" fillId="0" borderId="1" xfId="0" applyFont="1" applyBorder="1" applyAlignment="1">
      <alignment horizontal="left" vertical="center" wrapText="1" indent="1"/>
    </xf>
    <xf numFmtId="43" fontId="12" fillId="0" borderId="0" xfId="1" applyFont="1" applyAlignment="1">
      <alignment horizontal="right" vertical="center"/>
    </xf>
    <xf numFmtId="0" fontId="12" fillId="0" borderId="0" xfId="0" applyFont="1" applyAlignment="1">
      <alignment horizontal="right" vertical="center"/>
    </xf>
    <xf numFmtId="0" fontId="3" fillId="0" borderId="1" xfId="0" applyFont="1" applyBorder="1" applyAlignment="1">
      <alignment horizontal="left" vertical="center" wrapText="1" indent="2"/>
    </xf>
    <xf numFmtId="43" fontId="3" fillId="0" borderId="1" xfId="1" applyFont="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43" fontId="4" fillId="2" borderId="1" xfId="1" applyFont="1" applyFill="1" applyBorder="1" applyAlignment="1">
      <alignment horizontal="center" vertical="center" wrapText="1"/>
    </xf>
    <xf numFmtId="49" fontId="9" fillId="3" borderId="2" xfId="0" applyNumberFormat="1" applyFont="1" applyFill="1" applyBorder="1" applyAlignment="1" applyProtection="1">
      <alignment horizontal="center" vertical="center"/>
      <protection locked="0"/>
    </xf>
    <xf numFmtId="49" fontId="9" fillId="3" borderId="14" xfId="0" applyNumberFormat="1" applyFont="1" applyFill="1" applyBorder="1" applyAlignment="1">
      <alignment horizontal="center" vertical="center"/>
    </xf>
    <xf numFmtId="49" fontId="9" fillId="3" borderId="15" xfId="0" applyNumberFormat="1" applyFont="1" applyFill="1" applyBorder="1" applyAlignment="1" applyProtection="1">
      <alignment horizontal="center" vertical="center"/>
      <protection locked="0"/>
    </xf>
    <xf numFmtId="0" fontId="6" fillId="0" borderId="0" xfId="0" applyFont="1" applyAlignment="1">
      <alignment vertical="center" wrapText="1"/>
    </xf>
    <xf numFmtId="0" fontId="6" fillId="0" borderId="0" xfId="0" applyFont="1" applyAlignment="1">
      <alignment wrapText="1"/>
    </xf>
    <xf numFmtId="0" fontId="7" fillId="2" borderId="1" xfId="0" applyFont="1" applyFill="1" applyBorder="1" applyAlignment="1">
      <alignment horizontal="center" vertical="center" wrapText="1"/>
    </xf>
    <xf numFmtId="0" fontId="12" fillId="0" borderId="0" xfId="0" applyFont="1" applyAlignment="1">
      <alignment vertical="center" wrapText="1"/>
    </xf>
    <xf numFmtId="0" fontId="0" fillId="0" borderId="0" xfId="0" applyAlignment="1">
      <alignment wrapText="1"/>
    </xf>
    <xf numFmtId="0" fontId="6" fillId="6" borderId="0" xfId="0" applyFont="1" applyFill="1" applyAlignment="1">
      <alignment horizontal="justify" vertical="top"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43" fontId="3" fillId="0" borderId="11" xfId="1" applyFont="1" applyFill="1" applyBorder="1" applyAlignment="1">
      <alignment horizontal="center" vertical="center" wrapText="1"/>
    </xf>
    <xf numFmtId="43" fontId="3" fillId="0" borderId="13" xfId="1" applyFont="1" applyFill="1" applyBorder="1" applyAlignment="1">
      <alignment horizontal="center" vertical="center" wrapText="1"/>
    </xf>
    <xf numFmtId="43" fontId="3" fillId="0" borderId="11" xfId="1" applyFont="1" applyBorder="1" applyAlignment="1">
      <alignment horizontal="center" vertical="center" wrapText="1"/>
    </xf>
    <xf numFmtId="43" fontId="3" fillId="0" borderId="13" xfId="1" applyFont="1" applyBorder="1" applyAlignment="1">
      <alignment horizontal="center" vertical="center" wrapText="1"/>
    </xf>
    <xf numFmtId="43" fontId="4" fillId="2" borderId="11" xfId="1" applyFont="1" applyFill="1" applyBorder="1" applyAlignment="1">
      <alignment horizontal="center" vertical="center" wrapText="1"/>
    </xf>
    <xf numFmtId="43" fontId="4" fillId="2" borderId="13" xfId="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3" fontId="4" fillId="2" borderId="13"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164" fontId="7" fillId="2" borderId="11" xfId="5" applyNumberFormat="1" applyFont="1" applyFill="1" applyBorder="1" applyAlignment="1">
      <alignment horizontal="center" vertical="center" wrapText="1"/>
    </xf>
    <xf numFmtId="164" fontId="7" fillId="2" borderId="13" xfId="5" applyNumberFormat="1" applyFont="1" applyFill="1" applyBorder="1" applyAlignment="1">
      <alignment horizontal="center" vertical="center" wrapText="1"/>
    </xf>
    <xf numFmtId="0" fontId="3" fillId="0" borderId="11" xfId="0" applyFont="1" applyBorder="1" applyAlignment="1">
      <alignment horizontal="left" vertical="center" wrapText="1" indent="2"/>
    </xf>
    <xf numFmtId="0" fontId="3" fillId="0" borderId="12" xfId="0" applyFont="1" applyBorder="1" applyAlignment="1">
      <alignment horizontal="left" vertical="center" wrapText="1" indent="2"/>
    </xf>
    <xf numFmtId="0" fontId="3" fillId="0" borderId="13" xfId="0" applyFont="1" applyBorder="1" applyAlignment="1">
      <alignment horizontal="left" vertical="center" wrapText="1" indent="2"/>
    </xf>
    <xf numFmtId="43" fontId="3" fillId="0" borderId="12" xfId="1" applyFont="1" applyBorder="1" applyAlignment="1">
      <alignment horizontal="center" vertical="center" wrapText="1"/>
    </xf>
    <xf numFmtId="10" fontId="3" fillId="0" borderId="11" xfId="5" applyNumberFormat="1" applyFont="1" applyFill="1" applyBorder="1" applyAlignment="1">
      <alignment horizontal="center" vertical="center" wrapText="1"/>
    </xf>
    <xf numFmtId="10" fontId="3" fillId="0" borderId="13" xfId="5" applyNumberFormat="1" applyFont="1" applyFill="1" applyBorder="1" applyAlignment="1">
      <alignment horizontal="center" vertical="center" wrapText="1"/>
    </xf>
    <xf numFmtId="0" fontId="3" fillId="0" borderId="11"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43" fontId="4" fillId="2" borderId="12" xfId="1" applyFont="1" applyFill="1" applyBorder="1" applyAlignment="1">
      <alignment horizontal="center" vertical="center" wrapText="1"/>
    </xf>
    <xf numFmtId="9" fontId="4" fillId="2" borderId="11" xfId="5" applyFont="1" applyFill="1" applyBorder="1" applyAlignment="1">
      <alignment horizontal="center" vertical="center" wrapText="1"/>
    </xf>
    <xf numFmtId="9" fontId="4" fillId="2" borderId="13" xfId="5" applyFont="1" applyFill="1" applyBorder="1" applyAlignment="1">
      <alignment horizontal="center" vertical="center" wrapText="1"/>
    </xf>
    <xf numFmtId="0" fontId="6" fillId="0" borderId="0" xfId="0" applyFont="1" applyAlignment="1">
      <alignment horizontal="justify" vertical="top" wrapText="1"/>
    </xf>
    <xf numFmtId="49" fontId="3" fillId="0" borderId="11"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3" fontId="3" fillId="0" borderId="12" xfId="1" applyFont="1" applyFill="1" applyBorder="1" applyAlignment="1">
      <alignment horizontal="center" vertical="center" wrapText="1"/>
    </xf>
    <xf numFmtId="0" fontId="2" fillId="2"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indent="1"/>
    </xf>
    <xf numFmtId="43" fontId="3" fillId="0" borderId="1" xfId="1"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justify" vertical="center" wrapText="1"/>
    </xf>
    <xf numFmtId="0" fontId="6" fillId="0" borderId="0" xfId="0" applyFont="1" applyAlignment="1">
      <alignment horizontal="justify" wrapText="1"/>
    </xf>
    <xf numFmtId="0" fontId="6" fillId="0" borderId="0" xfId="0" applyFont="1" applyAlignment="1">
      <alignment vertical="top" wrapText="1"/>
    </xf>
    <xf numFmtId="43" fontId="3" fillId="6" borderId="11" xfId="1" applyFont="1" applyFill="1" applyBorder="1" applyAlignment="1">
      <alignment horizontal="center" vertical="center" wrapText="1"/>
    </xf>
    <xf numFmtId="43" fontId="3" fillId="6" borderId="13" xfId="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4" fillId="0" borderId="0" xfId="0" applyFont="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43" fontId="3" fillId="0" borderId="11" xfId="1" applyFont="1" applyBorder="1" applyAlignment="1">
      <alignment horizontal="left" vertical="center" wrapText="1"/>
    </xf>
    <xf numFmtId="43" fontId="3" fillId="0" borderId="12" xfId="1" applyFont="1" applyBorder="1" applyAlignment="1">
      <alignment horizontal="left" vertical="center" wrapText="1"/>
    </xf>
    <xf numFmtId="43" fontId="3" fillId="0" borderId="13" xfId="1" applyFont="1" applyBorder="1" applyAlignment="1">
      <alignment horizontal="left" vertical="center" wrapText="1"/>
    </xf>
    <xf numFmtId="43" fontId="4" fillId="2" borderId="11" xfId="1" applyFont="1" applyFill="1" applyBorder="1" applyAlignment="1">
      <alignment horizontal="left" vertical="center" wrapText="1"/>
    </xf>
    <xf numFmtId="43" fontId="4" fillId="2" borderId="12" xfId="1" applyFont="1" applyFill="1" applyBorder="1" applyAlignment="1">
      <alignment horizontal="left" vertical="center" wrapText="1"/>
    </xf>
    <xf numFmtId="43" fontId="4" fillId="2" borderId="13" xfId="1" applyFont="1" applyFill="1" applyBorder="1" applyAlignment="1">
      <alignment horizontal="left" vertical="center" wrapText="1"/>
    </xf>
    <xf numFmtId="43" fontId="3" fillId="0" borderId="11" xfId="1" applyFont="1" applyFill="1" applyBorder="1" applyAlignment="1">
      <alignment horizontal="left" vertical="center" wrapText="1"/>
    </xf>
    <xf numFmtId="43" fontId="3" fillId="0" borderId="12" xfId="1" applyFont="1" applyFill="1" applyBorder="1" applyAlignment="1">
      <alignment horizontal="left" vertical="center" wrapText="1"/>
    </xf>
    <xf numFmtId="43" fontId="3" fillId="0" borderId="13" xfId="1" applyFont="1" applyFill="1" applyBorder="1" applyAlignment="1">
      <alignment horizontal="left" vertical="center" wrapText="1"/>
    </xf>
    <xf numFmtId="0" fontId="2" fillId="0" borderId="11" xfId="0" applyFont="1" applyBorder="1" applyAlignment="1">
      <alignment horizontal="left" vertical="center" wrapText="1" indent="2"/>
    </xf>
    <xf numFmtId="0" fontId="2" fillId="0" borderId="12" xfId="0" applyFont="1" applyBorder="1" applyAlignment="1">
      <alignment horizontal="left" vertical="center" wrapText="1" indent="2"/>
    </xf>
    <xf numFmtId="0" fontId="2" fillId="0" borderId="13" xfId="0" applyFont="1" applyBorder="1" applyAlignment="1">
      <alignment horizontal="left" vertical="center" wrapText="1" indent="2"/>
    </xf>
    <xf numFmtId="43" fontId="2" fillId="0" borderId="11" xfId="1" applyFont="1" applyBorder="1" applyAlignment="1">
      <alignment horizontal="left" vertical="center" wrapText="1"/>
    </xf>
    <xf numFmtId="43" fontId="2" fillId="0" borderId="12" xfId="1" applyFont="1" applyBorder="1" applyAlignment="1">
      <alignment horizontal="left" vertical="center" wrapText="1"/>
    </xf>
    <xf numFmtId="43" fontId="2" fillId="0" borderId="13" xfId="1" applyFont="1" applyBorder="1" applyAlignment="1">
      <alignment horizontal="left"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 fillId="2" borderId="11" xfId="0" applyFont="1" applyFill="1" applyBorder="1" applyAlignment="1">
      <alignment horizontal="left" vertical="center" wrapText="1" indent="2"/>
    </xf>
    <xf numFmtId="0" fontId="2" fillId="2" borderId="12" xfId="0" applyFont="1" applyFill="1" applyBorder="1" applyAlignment="1">
      <alignment horizontal="left" vertical="center" wrapText="1" indent="2"/>
    </xf>
    <xf numFmtId="0" fontId="2" fillId="2" borderId="13" xfId="0" applyFont="1" applyFill="1" applyBorder="1" applyAlignment="1">
      <alignment horizontal="left" vertical="center" wrapText="1" indent="2"/>
    </xf>
    <xf numFmtId="0" fontId="8" fillId="2" borderId="1" xfId="0" applyFont="1" applyFill="1" applyBorder="1" applyAlignment="1">
      <alignment horizontal="center" vertical="center" wrapText="1"/>
    </xf>
    <xf numFmtId="0" fontId="2" fillId="5" borderId="11" xfId="0" applyFont="1" applyFill="1" applyBorder="1" applyAlignment="1">
      <alignment horizontal="left" vertical="center" wrapText="1" indent="1"/>
    </xf>
    <xf numFmtId="0" fontId="2" fillId="5" borderId="12" xfId="0" applyFont="1" applyFill="1" applyBorder="1" applyAlignment="1">
      <alignment horizontal="left" vertical="center" wrapText="1" indent="1"/>
    </xf>
    <xf numFmtId="0" fontId="2" fillId="5" borderId="13" xfId="0" applyFont="1" applyFill="1" applyBorder="1" applyAlignment="1">
      <alignment horizontal="left" vertical="center" wrapText="1" indent="1"/>
    </xf>
    <xf numFmtId="43" fontId="2" fillId="5" borderId="11" xfId="1" applyFont="1" applyFill="1" applyBorder="1" applyAlignment="1">
      <alignment horizontal="center" vertical="center" wrapText="1"/>
    </xf>
    <xf numFmtId="43" fontId="2" fillId="5" borderId="13" xfId="1" applyFont="1" applyFill="1" applyBorder="1" applyAlignment="1">
      <alignment horizontal="center" vertical="center" wrapText="1"/>
    </xf>
    <xf numFmtId="0" fontId="7" fillId="0" borderId="1" xfId="0" applyFont="1" applyBorder="1" applyAlignment="1">
      <alignment vertical="center" wrapText="1"/>
    </xf>
    <xf numFmtId="43" fontId="7" fillId="0" borderId="1" xfId="1" applyFont="1" applyFill="1" applyBorder="1" applyAlignment="1">
      <alignment horizontal="center" vertical="center" wrapText="1"/>
    </xf>
    <xf numFmtId="0" fontId="5" fillId="0" borderId="1" xfId="0" applyFont="1" applyBorder="1" applyAlignment="1">
      <alignment horizontal="left" vertical="center" wrapText="1" indent="2"/>
    </xf>
    <xf numFmtId="43" fontId="3" fillId="0" borderId="1" xfId="1" applyFont="1" applyFill="1" applyBorder="1" applyAlignment="1">
      <alignment horizontal="center" vertical="center"/>
    </xf>
    <xf numFmtId="0" fontId="16" fillId="0" borderId="1" xfId="0" applyFont="1" applyBorder="1" applyAlignment="1">
      <alignment horizontal="left" vertical="center" wrapText="1" indent="2"/>
    </xf>
    <xf numFmtId="43" fontId="16" fillId="0" borderId="1" xfId="1"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43" fontId="4" fillId="5" borderId="11" xfId="1" applyFont="1" applyFill="1" applyBorder="1" applyAlignment="1">
      <alignment horizontal="center" vertical="center" wrapText="1"/>
    </xf>
    <xf numFmtId="43" fontId="4" fillId="5" borderId="13" xfId="1" applyFont="1" applyFill="1" applyBorder="1" applyAlignment="1">
      <alignment horizontal="center" vertical="center" wrapText="1"/>
    </xf>
    <xf numFmtId="0" fontId="5" fillId="0" borderId="11" xfId="0" applyFont="1" applyBorder="1" applyAlignment="1">
      <alignment horizontal="left" vertical="center" wrapText="1" indent="2"/>
    </xf>
    <xf numFmtId="0" fontId="5" fillId="0" borderId="12" xfId="0" applyFont="1" applyBorder="1" applyAlignment="1">
      <alignment horizontal="left" vertical="center" wrapText="1" indent="2"/>
    </xf>
    <xf numFmtId="0" fontId="5" fillId="0" borderId="13" xfId="0" applyFont="1" applyBorder="1" applyAlignment="1">
      <alignment horizontal="left" vertical="center" wrapText="1" indent="2"/>
    </xf>
    <xf numFmtId="43" fontId="3" fillId="0" borderId="11" xfId="1" applyFont="1" applyFill="1" applyBorder="1" applyAlignment="1">
      <alignment horizontal="center" vertical="center"/>
    </xf>
    <xf numFmtId="43" fontId="3" fillId="0" borderId="13" xfId="1" applyFont="1" applyFill="1" applyBorder="1" applyAlignment="1">
      <alignment horizontal="center" vertical="center"/>
    </xf>
    <xf numFmtId="0" fontId="5" fillId="4" borderId="1" xfId="0" applyFont="1" applyFill="1" applyBorder="1" applyAlignment="1">
      <alignment horizontal="left" vertical="center" wrapText="1" indent="1"/>
    </xf>
    <xf numFmtId="43" fontId="5" fillId="4" borderId="11" xfId="1" applyFont="1" applyFill="1" applyBorder="1" applyAlignment="1">
      <alignment horizontal="center" vertical="center" wrapText="1"/>
    </xf>
    <xf numFmtId="43" fontId="5" fillId="4" borderId="13" xfId="1" applyFont="1" applyFill="1" applyBorder="1" applyAlignment="1">
      <alignment horizontal="center" vertical="center" wrapText="1"/>
    </xf>
    <xf numFmtId="0" fontId="5" fillId="0" borderId="1" xfId="0" applyFont="1" applyBorder="1" applyAlignment="1">
      <alignment horizontal="left" vertical="center" wrapText="1" indent="1"/>
    </xf>
    <xf numFmtId="43" fontId="5" fillId="0" borderId="11" xfId="1" applyFont="1" applyFill="1" applyBorder="1" applyAlignment="1">
      <alignment horizontal="center" vertical="center" wrapText="1"/>
    </xf>
    <xf numFmtId="43" fontId="5" fillId="0" borderId="13" xfId="1" applyFont="1" applyFill="1" applyBorder="1" applyAlignment="1">
      <alignment horizontal="center" vertical="center" wrapText="1"/>
    </xf>
    <xf numFmtId="43" fontId="5" fillId="0" borderId="11" xfId="1" applyFont="1" applyBorder="1" applyAlignment="1">
      <alignment horizontal="center" vertical="center" wrapText="1"/>
    </xf>
    <xf numFmtId="43" fontId="5" fillId="0" borderId="13" xfId="1" applyFont="1" applyBorder="1" applyAlignment="1">
      <alignment horizontal="center" vertical="center" wrapText="1"/>
    </xf>
    <xf numFmtId="0" fontId="4" fillId="5" borderId="1" xfId="0" applyFont="1" applyFill="1" applyBorder="1" applyAlignment="1">
      <alignment horizontal="left" vertical="center" wrapText="1" indent="1"/>
    </xf>
    <xf numFmtId="0" fontId="5" fillId="0" borderId="1" xfId="0" applyFont="1" applyBorder="1" applyAlignment="1">
      <alignment horizontal="left" vertical="center" wrapText="1" indent="3"/>
    </xf>
    <xf numFmtId="0" fontId="4" fillId="4" borderId="1" xfId="0" applyFont="1" applyFill="1" applyBorder="1" applyAlignment="1">
      <alignment horizontal="left" vertical="center" wrapText="1" indent="1"/>
    </xf>
    <xf numFmtId="43" fontId="2" fillId="4" borderId="11" xfId="1" applyFont="1" applyFill="1" applyBorder="1" applyAlignment="1">
      <alignment horizontal="center" vertical="center" wrapText="1"/>
    </xf>
    <xf numFmtId="43" fontId="2" fillId="4" borderId="13" xfId="1" applyFont="1" applyFill="1" applyBorder="1" applyAlignment="1">
      <alignment horizontal="center" vertical="center" wrapText="1"/>
    </xf>
  </cellXfs>
  <cellStyles count="6">
    <cellStyle name="Millares" xfId="1" builtinId="3"/>
    <cellStyle name="Millares 2" xfId="2" xr:uid="{00000000-0005-0000-0000-000001000000}"/>
    <cellStyle name="Millares 2 2" xfId="4" xr:uid="{00000000-0005-0000-0000-000002000000}"/>
    <cellStyle name="Millares 3" xfId="3" xr:uid="{00000000-0005-0000-0000-000003000000}"/>
    <cellStyle name="Normal" xfId="0" builtinId="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428</xdr:row>
      <xdr:rowOff>161925</xdr:rowOff>
    </xdr:from>
    <xdr:to>
      <xdr:col>5</xdr:col>
      <xdr:colOff>447675</xdr:colOff>
      <xdr:row>433</xdr:row>
      <xdr:rowOff>38100</xdr:rowOff>
    </xdr:to>
    <xdr:sp macro="" textlink="">
      <xdr:nvSpPr>
        <xdr:cNvPr id="2" name="CuadroTexto 1">
          <a:extLst>
            <a:ext uri="{FF2B5EF4-FFF2-40B4-BE49-F238E27FC236}">
              <a16:creationId xmlns:a16="http://schemas.microsoft.com/office/drawing/2014/main" id="{91624F79-5DBB-4271-8911-098B097DA036}"/>
            </a:ext>
          </a:extLst>
        </xdr:cNvPr>
        <xdr:cNvSpPr txBox="1"/>
      </xdr:nvSpPr>
      <xdr:spPr>
        <a:xfrm>
          <a:off x="771525" y="101288850"/>
          <a:ext cx="3295650"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00"/>
            <a:t>_______________________________________</a:t>
          </a:r>
        </a:p>
        <a:p>
          <a:pPr algn="ctr"/>
          <a:r>
            <a:rPr lang="es-MX" sz="1100"/>
            <a:t>REVISÓ:</a:t>
          </a:r>
        </a:p>
        <a:p>
          <a:pPr algn="ctr"/>
          <a:r>
            <a:rPr lang="es-MX" sz="1100"/>
            <a:t>C.P.</a:t>
          </a:r>
          <a:r>
            <a:rPr lang="es-MX" sz="1100" baseline="0"/>
            <a:t> BLANCA ESTHELA CARRASCO BENCOMO</a:t>
          </a:r>
        </a:p>
        <a:p>
          <a:pPr algn="ctr"/>
          <a:r>
            <a:rPr lang="es-MX" sz="1100" baseline="0"/>
            <a:t>DIRECTORA DE PROGRAMACIÓN Y PRESUPUESTO.</a:t>
          </a:r>
          <a:endParaRPr lang="es-MX" sz="1100"/>
        </a:p>
      </xdr:txBody>
    </xdr:sp>
    <xdr:clientData/>
  </xdr:twoCellAnchor>
  <xdr:twoCellAnchor>
    <xdr:from>
      <xdr:col>9</xdr:col>
      <xdr:colOff>790574</xdr:colOff>
      <xdr:row>428</xdr:row>
      <xdr:rowOff>152400</xdr:rowOff>
    </xdr:from>
    <xdr:to>
      <xdr:col>12</xdr:col>
      <xdr:colOff>123824</xdr:colOff>
      <xdr:row>433</xdr:row>
      <xdr:rowOff>47625</xdr:rowOff>
    </xdr:to>
    <xdr:sp macro="" textlink="">
      <xdr:nvSpPr>
        <xdr:cNvPr id="3" name="CuadroTexto 2">
          <a:extLst>
            <a:ext uri="{FF2B5EF4-FFF2-40B4-BE49-F238E27FC236}">
              <a16:creationId xmlns:a16="http://schemas.microsoft.com/office/drawing/2014/main" id="{75ACD3B7-88FB-4146-A92D-BAF83F7A9798}"/>
            </a:ext>
          </a:extLst>
        </xdr:cNvPr>
        <xdr:cNvSpPr txBox="1"/>
      </xdr:nvSpPr>
      <xdr:spPr>
        <a:xfrm>
          <a:off x="7305674" y="101279325"/>
          <a:ext cx="315277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00"/>
            <a:t>_______________________________________</a:t>
          </a:r>
        </a:p>
        <a:p>
          <a:pPr algn="ctr"/>
          <a:r>
            <a:rPr lang="es-MX" sz="1100"/>
            <a:t>ELABORÓ:</a:t>
          </a:r>
        </a:p>
        <a:p>
          <a:pPr algn="ctr"/>
          <a:r>
            <a:rPr lang="es-MX" sz="1100"/>
            <a:t>C.P. </a:t>
          </a:r>
          <a:r>
            <a:rPr lang="es-MX" sz="1100" baseline="0"/>
            <a:t>SOCORRO GABRIELA ORTEGA</a:t>
          </a:r>
        </a:p>
        <a:p>
          <a:pPr algn="ctr"/>
          <a:r>
            <a:rPr lang="es-MX" sz="1100" baseline="0"/>
            <a:t>JEFA DEL DEPARTAMENTO DE CONTABILIDAD.</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F7F61-C4C7-43BD-9F61-4E78CAD22435}">
  <sheetPr>
    <pageSetUpPr fitToPage="1"/>
  </sheetPr>
  <dimension ref="A1:Q427"/>
  <sheetViews>
    <sheetView tabSelected="1" view="pageBreakPreview" zoomScale="90" zoomScaleNormal="100" zoomScaleSheetLayoutView="90" workbookViewId="0">
      <selection activeCell="A18" sqref="A18:O18"/>
    </sheetView>
  </sheetViews>
  <sheetFormatPr baseColWidth="10" defaultColWidth="8.7109375" defaultRowHeight="15.75" x14ac:dyDescent="0.25"/>
  <cols>
    <col min="1" max="9" width="10.85546875" style="7" customWidth="1"/>
    <col min="10" max="10" width="20.5703125" style="7" bestFit="1" customWidth="1"/>
    <col min="11" max="11" width="18" style="7" customWidth="1"/>
    <col min="12" max="12" width="18.7109375" style="7" bestFit="1" customWidth="1"/>
    <col min="13" max="13" width="18.5703125" style="7" customWidth="1"/>
    <col min="14" max="15" width="10.85546875" style="7" customWidth="1"/>
    <col min="16" max="16" width="27.28515625" style="7" customWidth="1"/>
    <col min="17" max="17" width="20.5703125" style="7" bestFit="1" customWidth="1"/>
    <col min="18" max="16384" width="8.7109375" style="7"/>
  </cols>
  <sheetData>
    <row r="1" spans="1:15" x14ac:dyDescent="0.25">
      <c r="A1" s="73" t="s">
        <v>382</v>
      </c>
      <c r="B1" s="73"/>
      <c r="C1" s="73"/>
      <c r="D1" s="73"/>
      <c r="E1" s="73"/>
      <c r="F1" s="73"/>
      <c r="G1" s="73"/>
      <c r="H1" s="73"/>
      <c r="I1" s="73"/>
      <c r="J1" s="73"/>
      <c r="K1" s="73"/>
      <c r="L1" s="73"/>
      <c r="M1" s="73"/>
      <c r="N1" s="73"/>
      <c r="O1" s="73"/>
    </row>
    <row r="2" spans="1:15" x14ac:dyDescent="0.25">
      <c r="A2" s="74" t="s">
        <v>165</v>
      </c>
      <c r="B2" s="74"/>
      <c r="C2" s="74"/>
      <c r="D2" s="74"/>
      <c r="E2" s="74"/>
      <c r="F2" s="74"/>
      <c r="G2" s="74"/>
      <c r="H2" s="74"/>
      <c r="I2" s="74"/>
      <c r="J2" s="74"/>
      <c r="K2" s="74"/>
      <c r="L2" s="74"/>
      <c r="M2" s="74"/>
      <c r="N2" s="74"/>
      <c r="O2" s="74"/>
    </row>
    <row r="3" spans="1:15" x14ac:dyDescent="0.25">
      <c r="A3" s="74" t="s">
        <v>249</v>
      </c>
      <c r="B3" s="74"/>
      <c r="C3" s="74"/>
      <c r="D3" s="74"/>
      <c r="E3" s="74"/>
      <c r="F3" s="74"/>
      <c r="G3" s="74"/>
      <c r="H3" s="74"/>
      <c r="I3" s="74"/>
      <c r="J3" s="74"/>
      <c r="K3" s="74"/>
      <c r="L3" s="74"/>
      <c r="M3" s="74"/>
      <c r="N3" s="74"/>
      <c r="O3" s="74"/>
    </row>
    <row r="4" spans="1:15" x14ac:dyDescent="0.25">
      <c r="A4" s="75" t="s">
        <v>383</v>
      </c>
      <c r="B4" s="75"/>
      <c r="C4" s="75"/>
      <c r="D4" s="75"/>
      <c r="E4" s="75"/>
      <c r="F4" s="75"/>
      <c r="G4" s="75"/>
      <c r="H4" s="75"/>
      <c r="I4" s="75"/>
      <c r="J4" s="75"/>
      <c r="K4" s="75"/>
      <c r="L4" s="75"/>
      <c r="M4" s="75"/>
      <c r="N4" s="75"/>
      <c r="O4" s="75"/>
    </row>
    <row r="5" spans="1:15" s="8" customFormat="1" ht="6" customHeight="1" x14ac:dyDescent="0.2"/>
    <row r="6" spans="1:15" s="8" customFormat="1" x14ac:dyDescent="0.2">
      <c r="A6" s="10" t="s">
        <v>0</v>
      </c>
      <c r="B6" s="10"/>
      <c r="C6" s="10"/>
      <c r="D6" s="10"/>
      <c r="E6" s="10"/>
      <c r="F6" s="10"/>
      <c r="G6" s="10"/>
      <c r="H6" s="10"/>
      <c r="I6" s="10"/>
      <c r="J6" s="10"/>
      <c r="K6" s="10"/>
      <c r="L6" s="10"/>
      <c r="M6" s="10"/>
    </row>
    <row r="7" spans="1:15" s="8" customFormat="1" ht="6" customHeight="1" x14ac:dyDescent="0.2">
      <c r="A7" s="9"/>
      <c r="B7" s="9"/>
      <c r="C7" s="9"/>
      <c r="D7" s="9"/>
      <c r="E7" s="9"/>
      <c r="F7" s="9"/>
      <c r="G7" s="9"/>
      <c r="H7" s="9"/>
      <c r="I7" s="9"/>
      <c r="J7" s="9"/>
      <c r="K7" s="9"/>
      <c r="L7" s="9"/>
      <c r="M7" s="9"/>
    </row>
    <row r="8" spans="1:15" s="8" customFormat="1" x14ac:dyDescent="0.2">
      <c r="A8" s="11" t="s">
        <v>297</v>
      </c>
      <c r="B8" s="11"/>
      <c r="C8" s="11"/>
      <c r="D8" s="11"/>
      <c r="E8" s="11"/>
      <c r="F8" s="11"/>
      <c r="G8" s="11"/>
      <c r="H8" s="11"/>
      <c r="I8" s="11"/>
      <c r="J8" s="11"/>
      <c r="K8" s="11"/>
      <c r="L8" s="11"/>
      <c r="M8" s="11"/>
    </row>
    <row r="9" spans="1:15" s="8" customFormat="1" ht="6" customHeight="1" x14ac:dyDescent="0.2">
      <c r="A9" s="9"/>
      <c r="B9" s="9"/>
      <c r="C9" s="9"/>
      <c r="D9" s="9"/>
      <c r="E9" s="9"/>
      <c r="F9" s="9"/>
      <c r="G9" s="9"/>
      <c r="H9" s="9"/>
      <c r="I9" s="9"/>
      <c r="J9" s="9"/>
      <c r="K9" s="9"/>
      <c r="L9" s="9"/>
      <c r="M9" s="9"/>
    </row>
    <row r="10" spans="1:15" s="8" customFormat="1" x14ac:dyDescent="0.2">
      <c r="A10" s="9" t="s">
        <v>325</v>
      </c>
      <c r="B10" s="9"/>
      <c r="C10" s="9"/>
      <c r="D10" s="9"/>
      <c r="E10" s="9"/>
      <c r="F10" s="9"/>
      <c r="G10" s="9"/>
      <c r="H10" s="9"/>
      <c r="I10" s="9"/>
      <c r="J10" s="9"/>
      <c r="K10" s="9"/>
      <c r="L10" s="9"/>
      <c r="M10" s="9"/>
    </row>
    <row r="11" spans="1:15" s="8" customFormat="1" x14ac:dyDescent="0.2">
      <c r="A11" s="9" t="s">
        <v>1</v>
      </c>
      <c r="B11" s="9"/>
      <c r="C11" s="9"/>
      <c r="D11" s="9"/>
      <c r="E11" s="9"/>
      <c r="F11" s="9"/>
      <c r="G11" s="9"/>
      <c r="H11" s="9"/>
      <c r="I11" s="9"/>
      <c r="J11" s="9"/>
      <c r="K11" s="9"/>
      <c r="L11" s="9"/>
      <c r="M11" s="9"/>
    </row>
    <row r="12" spans="1:15" s="8" customFormat="1" ht="33" customHeight="1" x14ac:dyDescent="0.2">
      <c r="A12" s="76" t="s">
        <v>384</v>
      </c>
      <c r="B12" s="76"/>
      <c r="C12" s="76"/>
      <c r="D12" s="76"/>
      <c r="E12" s="76"/>
      <c r="F12" s="76"/>
      <c r="G12" s="76"/>
      <c r="H12" s="76"/>
      <c r="I12" s="76"/>
      <c r="J12" s="76"/>
      <c r="K12" s="76"/>
      <c r="L12" s="76"/>
      <c r="M12" s="76"/>
      <c r="N12" s="77"/>
      <c r="O12" s="77"/>
    </row>
    <row r="13" spans="1:15" s="8" customFormat="1" ht="6" customHeight="1" x14ac:dyDescent="0.2">
      <c r="A13" s="12"/>
      <c r="B13" s="12"/>
      <c r="C13" s="12"/>
      <c r="D13" s="12"/>
      <c r="E13" s="12"/>
      <c r="F13" s="12"/>
      <c r="G13" s="12"/>
      <c r="H13" s="12"/>
      <c r="I13" s="12"/>
      <c r="J13" s="12"/>
      <c r="K13" s="12"/>
      <c r="L13" s="12"/>
      <c r="M13" s="12"/>
    </row>
    <row r="14" spans="1:15" s="8" customFormat="1" ht="21.75" customHeight="1" x14ac:dyDescent="0.2">
      <c r="B14" s="78" t="s">
        <v>114</v>
      </c>
      <c r="C14" s="78"/>
      <c r="D14" s="78"/>
      <c r="E14" s="78"/>
      <c r="F14" s="78"/>
      <c r="G14" s="78" t="s">
        <v>115</v>
      </c>
      <c r="H14" s="78"/>
      <c r="I14" s="78" t="s">
        <v>116</v>
      </c>
      <c r="J14" s="78"/>
    </row>
    <row r="15" spans="1:15" s="8" customFormat="1" ht="18" customHeight="1" x14ac:dyDescent="0.2">
      <c r="B15" s="68" t="s">
        <v>333</v>
      </c>
      <c r="C15" s="68"/>
      <c r="D15" s="68"/>
      <c r="E15" s="68"/>
      <c r="F15" s="68"/>
      <c r="G15" s="69">
        <v>74733.279999999999</v>
      </c>
      <c r="H15" s="69"/>
      <c r="I15" s="70" t="s">
        <v>118</v>
      </c>
      <c r="J15" s="70"/>
      <c r="L15" s="30"/>
      <c r="M15" s="30"/>
      <c r="N15" s="30"/>
    </row>
    <row r="16" spans="1:15" s="8" customFormat="1" ht="21.75" customHeight="1" x14ac:dyDescent="0.2">
      <c r="B16" s="71" t="s">
        <v>77</v>
      </c>
      <c r="C16" s="71"/>
      <c r="D16" s="71"/>
      <c r="E16" s="71"/>
      <c r="F16" s="71"/>
      <c r="G16" s="72">
        <f>+G15</f>
        <v>74733.279999999999</v>
      </c>
      <c r="H16" s="72"/>
      <c r="I16" s="71" t="s">
        <v>118</v>
      </c>
      <c r="J16" s="71"/>
      <c r="K16" s="26"/>
    </row>
    <row r="17" spans="1:15" s="8" customFormat="1" ht="6" customHeight="1" x14ac:dyDescent="0.2">
      <c r="A17" s="12"/>
      <c r="B17" s="12"/>
      <c r="C17" s="12"/>
      <c r="D17" s="12"/>
      <c r="E17" s="12"/>
      <c r="F17" s="12"/>
      <c r="G17" s="12"/>
      <c r="H17" s="12"/>
      <c r="I17" s="12"/>
      <c r="J17" s="12"/>
      <c r="K17" s="12"/>
      <c r="L17" s="12"/>
      <c r="M17" s="12"/>
    </row>
    <row r="18" spans="1:15" s="8" customFormat="1" ht="33" customHeight="1" x14ac:dyDescent="0.2">
      <c r="A18" s="76" t="s">
        <v>385</v>
      </c>
      <c r="B18" s="76"/>
      <c r="C18" s="76"/>
      <c r="D18" s="76"/>
      <c r="E18" s="76"/>
      <c r="F18" s="76"/>
      <c r="G18" s="76"/>
      <c r="H18" s="76"/>
      <c r="I18" s="76"/>
      <c r="J18" s="76"/>
      <c r="K18" s="76"/>
      <c r="L18" s="76"/>
      <c r="M18" s="76"/>
      <c r="N18" s="77"/>
      <c r="O18" s="77"/>
    </row>
    <row r="19" spans="1:15" s="8" customFormat="1" ht="21.75" customHeight="1" x14ac:dyDescent="0.2">
      <c r="B19" s="78" t="s">
        <v>114</v>
      </c>
      <c r="C19" s="78"/>
      <c r="D19" s="78"/>
      <c r="E19" s="78"/>
      <c r="F19" s="78"/>
      <c r="G19" s="78" t="s">
        <v>115</v>
      </c>
      <c r="H19" s="78"/>
      <c r="I19" s="78" t="s">
        <v>116</v>
      </c>
      <c r="J19" s="78"/>
    </row>
    <row r="20" spans="1:15" s="8" customFormat="1" ht="29.25" customHeight="1" x14ac:dyDescent="0.2">
      <c r="B20" s="68" t="s">
        <v>386</v>
      </c>
      <c r="C20" s="68"/>
      <c r="D20" s="68"/>
      <c r="E20" s="68"/>
      <c r="F20" s="68"/>
      <c r="G20" s="69">
        <v>21355.71</v>
      </c>
      <c r="H20" s="69"/>
      <c r="I20" s="70" t="s">
        <v>118</v>
      </c>
      <c r="J20" s="70"/>
      <c r="L20" s="30"/>
      <c r="M20" s="30"/>
      <c r="N20" s="30"/>
    </row>
    <row r="21" spans="1:15" s="8" customFormat="1" ht="18" customHeight="1" x14ac:dyDescent="0.2">
      <c r="B21" s="68" t="s">
        <v>363</v>
      </c>
      <c r="C21" s="68"/>
      <c r="D21" s="68"/>
      <c r="E21" s="68"/>
      <c r="F21" s="68"/>
      <c r="G21" s="69">
        <v>359486.88</v>
      </c>
      <c r="H21" s="69"/>
      <c r="I21" s="70" t="s">
        <v>118</v>
      </c>
      <c r="J21" s="70"/>
      <c r="L21" s="30"/>
      <c r="M21" s="30"/>
      <c r="N21" s="30"/>
    </row>
    <row r="22" spans="1:15" s="8" customFormat="1" ht="21.75" customHeight="1" x14ac:dyDescent="0.2">
      <c r="B22" s="71" t="s">
        <v>77</v>
      </c>
      <c r="C22" s="71"/>
      <c r="D22" s="71"/>
      <c r="E22" s="71"/>
      <c r="F22" s="71"/>
      <c r="G22" s="72">
        <f>+G20+G21</f>
        <v>380842.59</v>
      </c>
      <c r="H22" s="72"/>
      <c r="I22" s="71" t="s">
        <v>118</v>
      </c>
      <c r="J22" s="71"/>
    </row>
    <row r="23" spans="1:15" s="8" customFormat="1" ht="21.75" customHeight="1" x14ac:dyDescent="0.2">
      <c r="B23" s="48"/>
      <c r="C23" s="48"/>
      <c r="D23" s="48"/>
      <c r="E23" s="48"/>
      <c r="F23" s="48"/>
      <c r="G23" s="49"/>
      <c r="H23" s="49"/>
      <c r="I23" s="48"/>
      <c r="J23" s="48"/>
    </row>
    <row r="24" spans="1:15" s="8" customFormat="1" ht="37.5" customHeight="1" x14ac:dyDescent="0.25">
      <c r="A24" s="79" t="s">
        <v>323</v>
      </c>
      <c r="B24" s="80"/>
      <c r="C24" s="80"/>
      <c r="D24" s="80"/>
      <c r="E24" s="80"/>
      <c r="F24" s="80"/>
      <c r="G24" s="80"/>
      <c r="H24" s="80"/>
      <c r="I24" s="80"/>
      <c r="J24" s="80"/>
      <c r="K24" s="80"/>
      <c r="L24" s="80"/>
      <c r="M24" s="80"/>
      <c r="N24" s="80"/>
      <c r="O24" s="80"/>
    </row>
    <row r="25" spans="1:15" s="8" customFormat="1" x14ac:dyDescent="0.2">
      <c r="A25" s="9" t="s">
        <v>44</v>
      </c>
      <c r="B25" s="9"/>
      <c r="C25" s="9"/>
      <c r="D25" s="9"/>
      <c r="E25" s="9"/>
      <c r="F25" s="9"/>
      <c r="G25" s="9"/>
      <c r="H25" s="9"/>
      <c r="I25" s="9"/>
      <c r="J25" s="9"/>
      <c r="K25" s="9"/>
      <c r="L25" s="9"/>
      <c r="M25" s="9"/>
    </row>
    <row r="26" spans="1:15" s="8" customFormat="1" ht="33" customHeight="1" x14ac:dyDescent="0.2">
      <c r="A26" s="81" t="s">
        <v>387</v>
      </c>
      <c r="B26" s="81"/>
      <c r="C26" s="81"/>
      <c r="D26" s="81"/>
      <c r="E26" s="81"/>
      <c r="F26" s="81"/>
      <c r="G26" s="81"/>
      <c r="H26" s="81"/>
      <c r="I26" s="81"/>
      <c r="J26" s="81"/>
      <c r="K26" s="81"/>
      <c r="L26" s="81"/>
      <c r="M26" s="81"/>
      <c r="N26" s="81"/>
      <c r="O26" s="81"/>
    </row>
    <row r="27" spans="1:15" s="8" customFormat="1" ht="6" customHeight="1" x14ac:dyDescent="0.2">
      <c r="A27" s="12"/>
      <c r="B27" s="12"/>
      <c r="C27" s="12"/>
      <c r="D27" s="12"/>
      <c r="E27" s="12"/>
      <c r="F27" s="12"/>
      <c r="G27" s="12"/>
      <c r="H27" s="12"/>
      <c r="I27" s="12"/>
      <c r="J27" s="12"/>
      <c r="K27" s="12"/>
      <c r="L27" s="12"/>
      <c r="M27" s="12"/>
    </row>
    <row r="28" spans="1:15" s="8" customFormat="1" ht="21.75" customHeight="1" x14ac:dyDescent="0.2">
      <c r="B28" s="78" t="s">
        <v>114</v>
      </c>
      <c r="C28" s="78"/>
      <c r="D28" s="78"/>
      <c r="E28" s="78"/>
      <c r="F28" s="78"/>
      <c r="G28" s="78" t="s">
        <v>115</v>
      </c>
      <c r="H28" s="78"/>
      <c r="I28" s="78" t="s">
        <v>116</v>
      </c>
      <c r="J28" s="78"/>
    </row>
    <row r="29" spans="1:15" s="8" customFormat="1" ht="18" customHeight="1" x14ac:dyDescent="0.2">
      <c r="B29" s="68" t="s">
        <v>117</v>
      </c>
      <c r="C29" s="68"/>
      <c r="D29" s="68"/>
      <c r="E29" s="68"/>
      <c r="F29" s="68"/>
      <c r="G29" s="69">
        <v>3600989085.3400002</v>
      </c>
      <c r="H29" s="69"/>
      <c r="I29" s="70" t="s">
        <v>118</v>
      </c>
      <c r="J29" s="70"/>
      <c r="L29" s="30"/>
      <c r="M29" s="30"/>
      <c r="N29" s="30"/>
    </row>
    <row r="30" spans="1:15" s="8" customFormat="1" ht="57.75" customHeight="1" x14ac:dyDescent="0.2">
      <c r="B30" s="68" t="s">
        <v>444</v>
      </c>
      <c r="C30" s="68"/>
      <c r="D30" s="68"/>
      <c r="E30" s="68"/>
      <c r="F30" s="68"/>
      <c r="G30" s="69">
        <v>934753.03</v>
      </c>
      <c r="H30" s="69"/>
      <c r="I30" s="70" t="s">
        <v>118</v>
      </c>
      <c r="J30" s="70"/>
      <c r="L30" s="30"/>
      <c r="M30" s="30"/>
      <c r="N30" s="30"/>
    </row>
    <row r="31" spans="1:15" s="8" customFormat="1" ht="24" hidden="1" customHeight="1" x14ac:dyDescent="0.2">
      <c r="B31" s="68" t="s">
        <v>269</v>
      </c>
      <c r="C31" s="68"/>
      <c r="D31" s="68"/>
      <c r="E31" s="68"/>
      <c r="F31" s="68"/>
      <c r="G31" s="69">
        <v>0</v>
      </c>
      <c r="H31" s="69"/>
      <c r="I31" s="70" t="s">
        <v>118</v>
      </c>
      <c r="J31" s="70"/>
      <c r="L31" s="30"/>
      <c r="M31" s="30"/>
      <c r="N31" s="30"/>
    </row>
    <row r="32" spans="1:15" s="8" customFormat="1" ht="18" hidden="1" customHeight="1" x14ac:dyDescent="0.2">
      <c r="B32" s="68" t="s">
        <v>271</v>
      </c>
      <c r="C32" s="68"/>
      <c r="D32" s="68"/>
      <c r="E32" s="68"/>
      <c r="F32" s="68"/>
      <c r="G32" s="69">
        <v>0</v>
      </c>
      <c r="H32" s="69"/>
      <c r="I32" s="70" t="s">
        <v>118</v>
      </c>
      <c r="J32" s="70"/>
      <c r="L32" s="30"/>
      <c r="M32" s="30"/>
      <c r="N32" s="30"/>
    </row>
    <row r="33" spans="1:15" s="8" customFormat="1" ht="51" hidden="1" customHeight="1" x14ac:dyDescent="0.2">
      <c r="B33" s="68" t="s">
        <v>279</v>
      </c>
      <c r="C33" s="68"/>
      <c r="D33" s="68"/>
      <c r="E33" s="68"/>
      <c r="F33" s="68"/>
      <c r="G33" s="69">
        <v>0</v>
      </c>
      <c r="H33" s="69"/>
      <c r="I33" s="70" t="s">
        <v>118</v>
      </c>
      <c r="J33" s="70"/>
      <c r="L33" s="30"/>
      <c r="M33" s="30"/>
      <c r="N33" s="30"/>
    </row>
    <row r="34" spans="1:15" s="8" customFormat="1" ht="40.5" customHeight="1" x14ac:dyDescent="0.2">
      <c r="B34" s="68" t="s">
        <v>119</v>
      </c>
      <c r="C34" s="68"/>
      <c r="D34" s="68"/>
      <c r="E34" s="68"/>
      <c r="F34" s="68"/>
      <c r="G34" s="69">
        <v>4010914.66</v>
      </c>
      <c r="H34" s="69"/>
      <c r="I34" s="70" t="s">
        <v>118</v>
      </c>
      <c r="J34" s="70"/>
      <c r="L34" s="30"/>
      <c r="M34" s="30"/>
      <c r="N34" s="26"/>
    </row>
    <row r="35" spans="1:15" s="8" customFormat="1" ht="18" customHeight="1" x14ac:dyDescent="0.2">
      <c r="B35" s="68" t="s">
        <v>309</v>
      </c>
      <c r="C35" s="68"/>
      <c r="D35" s="68"/>
      <c r="E35" s="68"/>
      <c r="F35" s="68"/>
      <c r="G35" s="69">
        <v>1800000</v>
      </c>
      <c r="H35" s="69"/>
      <c r="I35" s="70" t="s">
        <v>118</v>
      </c>
      <c r="J35" s="70"/>
      <c r="L35" s="30"/>
      <c r="M35" s="30"/>
      <c r="N35" s="30"/>
    </row>
    <row r="36" spans="1:15" s="8" customFormat="1" ht="18" hidden="1" customHeight="1" x14ac:dyDescent="0.2">
      <c r="B36" s="68" t="s">
        <v>327</v>
      </c>
      <c r="C36" s="68"/>
      <c r="D36" s="68"/>
      <c r="E36" s="68"/>
      <c r="F36" s="68"/>
      <c r="G36" s="69">
        <v>0</v>
      </c>
      <c r="H36" s="69"/>
      <c r="I36" s="70" t="s">
        <v>118</v>
      </c>
      <c r="J36" s="70"/>
      <c r="L36" s="30"/>
      <c r="M36" s="30"/>
      <c r="N36" s="30"/>
    </row>
    <row r="37" spans="1:15" s="8" customFormat="1" ht="21.75" customHeight="1" x14ac:dyDescent="0.2">
      <c r="B37" s="71" t="s">
        <v>77</v>
      </c>
      <c r="C37" s="71"/>
      <c r="D37" s="71"/>
      <c r="E37" s="71"/>
      <c r="F37" s="71"/>
      <c r="G37" s="72">
        <f>SUM(G29:H36)</f>
        <v>3607734753.0300002</v>
      </c>
      <c r="H37" s="72"/>
      <c r="I37" s="71" t="s">
        <v>118</v>
      </c>
      <c r="J37" s="71"/>
      <c r="K37" s="31"/>
    </row>
    <row r="38" spans="1:15" s="8" customFormat="1" ht="6" customHeight="1" x14ac:dyDescent="0.2">
      <c r="A38" s="9"/>
      <c r="B38" s="9"/>
      <c r="C38" s="9"/>
      <c r="D38" s="9"/>
      <c r="E38" s="9"/>
      <c r="F38" s="9"/>
      <c r="G38" s="9"/>
      <c r="H38" s="9"/>
      <c r="I38" s="9"/>
      <c r="J38" s="9"/>
      <c r="K38" s="9"/>
      <c r="L38" s="9"/>
      <c r="M38" s="9"/>
    </row>
    <row r="39" spans="1:15" s="8" customFormat="1" x14ac:dyDescent="0.25">
      <c r="A39" s="79" t="s">
        <v>324</v>
      </c>
      <c r="B39" s="80"/>
      <c r="C39" s="80"/>
      <c r="D39" s="80"/>
      <c r="E39" s="80"/>
      <c r="F39" s="80"/>
      <c r="G39" s="80"/>
      <c r="H39" s="80"/>
      <c r="I39" s="80"/>
      <c r="J39" s="80"/>
      <c r="K39" s="80"/>
      <c r="L39" s="80"/>
      <c r="M39" s="80"/>
      <c r="N39" s="80"/>
      <c r="O39" s="80"/>
    </row>
    <row r="40" spans="1:15" s="8" customFormat="1" x14ac:dyDescent="0.2">
      <c r="A40" s="9" t="s">
        <v>247</v>
      </c>
      <c r="B40" s="9"/>
      <c r="C40" s="9"/>
      <c r="D40" s="9"/>
      <c r="E40" s="9"/>
      <c r="F40" s="9"/>
      <c r="G40" s="9"/>
      <c r="H40" s="9"/>
      <c r="I40" s="9"/>
      <c r="J40" s="9"/>
      <c r="K40" s="9"/>
      <c r="L40" s="9"/>
      <c r="M40" s="9"/>
    </row>
    <row r="41" spans="1:15" s="8" customFormat="1" ht="15" x14ac:dyDescent="0.2">
      <c r="A41" s="76" t="s">
        <v>388</v>
      </c>
      <c r="B41" s="76"/>
      <c r="C41" s="76"/>
      <c r="D41" s="76"/>
      <c r="E41" s="76"/>
      <c r="F41" s="76"/>
      <c r="G41" s="76"/>
      <c r="H41" s="76"/>
      <c r="I41" s="76"/>
      <c r="J41" s="76"/>
      <c r="K41" s="76"/>
      <c r="L41" s="76"/>
      <c r="M41" s="76"/>
      <c r="N41" s="77"/>
      <c r="O41" s="77"/>
    </row>
    <row r="42" spans="1:15" s="8" customFormat="1" ht="6" customHeight="1" x14ac:dyDescent="0.2">
      <c r="B42" s="12"/>
      <c r="C42" s="12"/>
      <c r="D42" s="12"/>
      <c r="E42" s="12"/>
      <c r="F42" s="12"/>
      <c r="G42" s="12"/>
      <c r="H42" s="12"/>
      <c r="I42" s="12"/>
      <c r="J42" s="12"/>
      <c r="K42" s="12"/>
      <c r="L42" s="12"/>
      <c r="M42" s="12"/>
    </row>
    <row r="43" spans="1:15" s="8" customFormat="1" ht="18" customHeight="1" x14ac:dyDescent="0.2">
      <c r="B43" s="78" t="s">
        <v>114</v>
      </c>
      <c r="C43" s="78"/>
      <c r="D43" s="78"/>
      <c r="E43" s="78"/>
      <c r="F43" s="78"/>
      <c r="G43" s="82" t="s">
        <v>115</v>
      </c>
      <c r="H43" s="83"/>
      <c r="I43" s="82" t="s">
        <v>116</v>
      </c>
      <c r="J43" s="83"/>
      <c r="M43" s="12"/>
    </row>
    <row r="44" spans="1:15" s="8" customFormat="1" ht="18" customHeight="1" x14ac:dyDescent="0.2">
      <c r="B44" s="68" t="s">
        <v>113</v>
      </c>
      <c r="C44" s="68"/>
      <c r="D44" s="68"/>
      <c r="E44" s="68"/>
      <c r="F44" s="68"/>
      <c r="G44" s="84">
        <v>55724683.18</v>
      </c>
      <c r="H44" s="85"/>
      <c r="I44" s="86" t="s">
        <v>118</v>
      </c>
      <c r="J44" s="87"/>
      <c r="M44" s="12"/>
    </row>
    <row r="45" spans="1:15" s="8" customFormat="1" ht="23.25" hidden="1" customHeight="1" x14ac:dyDescent="0.2">
      <c r="B45" s="68" t="s">
        <v>280</v>
      </c>
      <c r="C45" s="68"/>
      <c r="D45" s="68"/>
      <c r="E45" s="68"/>
      <c r="F45" s="68"/>
      <c r="G45" s="84">
        <v>0</v>
      </c>
      <c r="H45" s="85"/>
      <c r="I45" s="86" t="s">
        <v>118</v>
      </c>
      <c r="J45" s="87"/>
      <c r="M45" s="12"/>
    </row>
    <row r="46" spans="1:15" s="8" customFormat="1" ht="60.95" hidden="1" customHeight="1" x14ac:dyDescent="0.2">
      <c r="B46" s="68" t="s">
        <v>278</v>
      </c>
      <c r="C46" s="68"/>
      <c r="D46" s="68"/>
      <c r="E46" s="68"/>
      <c r="F46" s="68"/>
      <c r="G46" s="69">
        <v>0</v>
      </c>
      <c r="H46" s="69"/>
      <c r="I46" s="70" t="s">
        <v>118</v>
      </c>
      <c r="J46" s="70"/>
      <c r="K46" s="26"/>
      <c r="M46" s="12"/>
    </row>
    <row r="47" spans="1:15" s="8" customFormat="1" ht="39.75" hidden="1" customHeight="1" x14ac:dyDescent="0.2">
      <c r="B47" s="68" t="s">
        <v>305</v>
      </c>
      <c r="C47" s="68"/>
      <c r="D47" s="68"/>
      <c r="E47" s="68"/>
      <c r="F47" s="68"/>
      <c r="G47" s="84">
        <v>0</v>
      </c>
      <c r="H47" s="85"/>
      <c r="I47" s="86" t="s">
        <v>118</v>
      </c>
      <c r="J47" s="87"/>
      <c r="K47" s="31"/>
      <c r="L47" s="26"/>
      <c r="M47" s="12"/>
    </row>
    <row r="48" spans="1:15" s="8" customFormat="1" ht="39.75" hidden="1" customHeight="1" x14ac:dyDescent="0.2">
      <c r="B48" s="68" t="s">
        <v>330</v>
      </c>
      <c r="C48" s="68"/>
      <c r="D48" s="68"/>
      <c r="E48" s="68"/>
      <c r="F48" s="68"/>
      <c r="G48" s="84">
        <v>0</v>
      </c>
      <c r="H48" s="85"/>
      <c r="I48" s="86" t="s">
        <v>118</v>
      </c>
      <c r="J48" s="87"/>
      <c r="K48" s="31">
        <f>+K47-K46</f>
        <v>0</v>
      </c>
      <c r="L48" s="26"/>
      <c r="M48" s="12"/>
    </row>
    <row r="49" spans="1:15" s="8" customFormat="1" ht="18" customHeight="1" x14ac:dyDescent="0.2">
      <c r="B49" s="71" t="s">
        <v>77</v>
      </c>
      <c r="C49" s="71"/>
      <c r="D49" s="71"/>
      <c r="E49" s="71"/>
      <c r="F49" s="71"/>
      <c r="G49" s="88">
        <f>SUM(G44:H48)</f>
        <v>55724683.18</v>
      </c>
      <c r="H49" s="89"/>
      <c r="I49" s="90"/>
      <c r="J49" s="91"/>
      <c r="K49" s="26"/>
      <c r="M49" s="12"/>
    </row>
    <row r="50" spans="1:15" s="8" customFormat="1" ht="6" customHeight="1" x14ac:dyDescent="0.2">
      <c r="B50" s="12"/>
      <c r="C50" s="12"/>
      <c r="D50" s="12"/>
      <c r="E50" s="12"/>
      <c r="F50" s="12"/>
      <c r="G50" s="12"/>
      <c r="H50" s="12"/>
      <c r="I50" s="12"/>
      <c r="J50" s="12"/>
      <c r="K50" s="12"/>
      <c r="L50" s="12"/>
      <c r="M50" s="12"/>
    </row>
    <row r="51" spans="1:15" s="8" customFormat="1" hidden="1" x14ac:dyDescent="0.2">
      <c r="A51" s="9" t="s">
        <v>247</v>
      </c>
      <c r="B51" s="9"/>
      <c r="C51" s="9"/>
      <c r="D51" s="9"/>
      <c r="E51" s="9"/>
      <c r="F51" s="9"/>
      <c r="G51" s="9"/>
      <c r="H51" s="9"/>
      <c r="I51" s="9"/>
      <c r="J51" s="9"/>
      <c r="K51" s="9"/>
      <c r="L51" s="9"/>
      <c r="M51" s="9"/>
    </row>
    <row r="52" spans="1:15" s="8" customFormat="1" ht="15" hidden="1" x14ac:dyDescent="0.2">
      <c r="A52" s="76" t="s">
        <v>310</v>
      </c>
      <c r="B52" s="76"/>
      <c r="C52" s="76"/>
      <c r="D52" s="76"/>
      <c r="E52" s="76"/>
      <c r="F52" s="76"/>
      <c r="G52" s="76"/>
      <c r="H52" s="76"/>
      <c r="I52" s="76"/>
      <c r="J52" s="76"/>
      <c r="K52" s="76"/>
      <c r="L52" s="76"/>
      <c r="M52" s="76"/>
      <c r="N52" s="77"/>
      <c r="O52" s="77"/>
    </row>
    <row r="53" spans="1:15" s="8" customFormat="1" ht="6" hidden="1" customHeight="1" x14ac:dyDescent="0.2">
      <c r="B53" s="12"/>
      <c r="C53" s="12"/>
      <c r="D53" s="12"/>
      <c r="E53" s="12"/>
      <c r="F53" s="12"/>
      <c r="G53" s="12"/>
      <c r="H53" s="12"/>
      <c r="I53" s="12"/>
      <c r="J53" s="12"/>
      <c r="K53" s="12"/>
      <c r="L53" s="12"/>
      <c r="M53" s="12"/>
    </row>
    <row r="54" spans="1:15" s="8" customFormat="1" ht="18" hidden="1" customHeight="1" x14ac:dyDescent="0.2">
      <c r="B54" s="78" t="s">
        <v>114</v>
      </c>
      <c r="C54" s="78"/>
      <c r="D54" s="78"/>
      <c r="E54" s="78"/>
      <c r="F54" s="78"/>
      <c r="G54" s="78"/>
      <c r="H54" s="82" t="s">
        <v>115</v>
      </c>
      <c r="I54" s="83"/>
      <c r="J54" s="82" t="s">
        <v>116</v>
      </c>
      <c r="K54" s="83"/>
    </row>
    <row r="55" spans="1:15" s="8" customFormat="1" ht="32.25" hidden="1" customHeight="1" x14ac:dyDescent="0.2">
      <c r="B55" s="70" t="s">
        <v>306</v>
      </c>
      <c r="C55" s="70"/>
      <c r="D55" s="70"/>
      <c r="E55" s="70"/>
      <c r="F55" s="70"/>
      <c r="G55" s="70"/>
      <c r="H55" s="84">
        <v>0</v>
      </c>
      <c r="I55" s="85"/>
      <c r="J55" s="86" t="s">
        <v>118</v>
      </c>
      <c r="K55" s="87"/>
    </row>
    <row r="56" spans="1:15" s="8" customFormat="1" ht="18" hidden="1" customHeight="1" x14ac:dyDescent="0.2">
      <c r="B56" s="68" t="s">
        <v>267</v>
      </c>
      <c r="C56" s="68"/>
      <c r="D56" s="68"/>
      <c r="E56" s="68"/>
      <c r="F56" s="68"/>
      <c r="G56" s="32"/>
      <c r="H56" s="84">
        <v>0</v>
      </c>
      <c r="I56" s="85"/>
      <c r="J56" s="86" t="s">
        <v>118</v>
      </c>
      <c r="K56" s="87"/>
    </row>
    <row r="57" spans="1:15" s="8" customFormat="1" ht="24" hidden="1" customHeight="1" x14ac:dyDescent="0.2">
      <c r="B57" s="68" t="s">
        <v>270</v>
      </c>
      <c r="C57" s="68"/>
      <c r="D57" s="68"/>
      <c r="E57" s="68"/>
      <c r="F57" s="68"/>
      <c r="G57" s="32"/>
      <c r="H57" s="84">
        <v>0</v>
      </c>
      <c r="I57" s="85"/>
      <c r="J57" s="86" t="s">
        <v>118</v>
      </c>
      <c r="K57" s="87"/>
    </row>
    <row r="58" spans="1:15" s="8" customFormat="1" ht="18" hidden="1" customHeight="1" x14ac:dyDescent="0.2">
      <c r="B58" s="71" t="s">
        <v>77</v>
      </c>
      <c r="C58" s="71"/>
      <c r="D58" s="71"/>
      <c r="E58" s="71"/>
      <c r="F58" s="71"/>
      <c r="G58" s="71"/>
      <c r="H58" s="88">
        <f>SUM(H55:I57)</f>
        <v>0</v>
      </c>
      <c r="I58" s="89"/>
      <c r="J58" s="90"/>
      <c r="K58" s="91"/>
    </row>
    <row r="59" spans="1:15" s="8" customFormat="1" ht="6" hidden="1" customHeight="1" x14ac:dyDescent="0.2">
      <c r="B59" s="12"/>
      <c r="C59" s="12"/>
      <c r="D59" s="12"/>
      <c r="E59" s="12"/>
      <c r="F59" s="12"/>
      <c r="G59" s="12"/>
      <c r="H59" s="12"/>
      <c r="I59" s="12"/>
      <c r="J59" s="12"/>
      <c r="K59" s="12"/>
      <c r="L59" s="12"/>
      <c r="M59" s="12"/>
    </row>
    <row r="60" spans="1:15" s="8" customFormat="1" hidden="1" x14ac:dyDescent="0.2">
      <c r="A60" s="9" t="s">
        <v>283</v>
      </c>
      <c r="B60" s="9"/>
      <c r="C60" s="9"/>
      <c r="D60" s="9"/>
      <c r="E60" s="9"/>
      <c r="F60" s="9"/>
      <c r="G60" s="9"/>
      <c r="H60" s="9"/>
      <c r="I60" s="9"/>
      <c r="J60" s="9"/>
      <c r="K60" s="9"/>
      <c r="L60" s="9"/>
      <c r="M60" s="9"/>
    </row>
    <row r="61" spans="1:15" s="8" customFormat="1" ht="15" hidden="1" customHeight="1" x14ac:dyDescent="0.2">
      <c r="A61" s="76" t="s">
        <v>311</v>
      </c>
      <c r="B61" s="76"/>
      <c r="C61" s="76"/>
      <c r="D61" s="76"/>
      <c r="E61" s="76"/>
      <c r="F61" s="76"/>
      <c r="G61" s="76"/>
      <c r="H61" s="76"/>
      <c r="I61" s="76"/>
      <c r="J61" s="76"/>
      <c r="K61" s="76"/>
      <c r="L61" s="76"/>
      <c r="M61" s="76"/>
      <c r="N61" s="77"/>
      <c r="O61" s="77"/>
    </row>
    <row r="62" spans="1:15" s="8" customFormat="1" ht="6" hidden="1" customHeight="1" x14ac:dyDescent="0.2">
      <c r="B62" s="12"/>
      <c r="C62" s="12"/>
      <c r="D62" s="12"/>
      <c r="E62" s="12"/>
      <c r="F62" s="12"/>
      <c r="G62" s="12"/>
      <c r="H62" s="12"/>
      <c r="I62" s="12"/>
      <c r="J62" s="12"/>
      <c r="K62" s="12"/>
      <c r="L62" s="12"/>
      <c r="M62" s="12"/>
    </row>
    <row r="63" spans="1:15" s="8" customFormat="1" ht="18" hidden="1" customHeight="1" x14ac:dyDescent="0.2">
      <c r="B63" s="78" t="s">
        <v>114</v>
      </c>
      <c r="C63" s="78"/>
      <c r="D63" s="78"/>
      <c r="E63" s="78"/>
      <c r="F63" s="78"/>
      <c r="G63" s="78"/>
      <c r="H63" s="82" t="s">
        <v>115</v>
      </c>
      <c r="I63" s="83"/>
      <c r="J63" s="82" t="s">
        <v>116</v>
      </c>
      <c r="K63" s="83"/>
    </row>
    <row r="64" spans="1:15" s="8" customFormat="1" ht="26.25" hidden="1" customHeight="1" x14ac:dyDescent="0.2">
      <c r="B64" s="70" t="s">
        <v>284</v>
      </c>
      <c r="C64" s="70"/>
      <c r="D64" s="70"/>
      <c r="E64" s="70"/>
      <c r="F64" s="70"/>
      <c r="G64" s="70"/>
      <c r="H64" s="84">
        <v>0</v>
      </c>
      <c r="I64" s="85"/>
      <c r="J64" s="86" t="s">
        <v>118</v>
      </c>
      <c r="K64" s="87"/>
    </row>
    <row r="65" spans="1:13" s="8" customFormat="1" ht="18" hidden="1" customHeight="1" x14ac:dyDescent="0.2">
      <c r="B65" s="68" t="s">
        <v>267</v>
      </c>
      <c r="C65" s="68"/>
      <c r="D65" s="68"/>
      <c r="E65" s="68"/>
      <c r="F65" s="68"/>
      <c r="G65" s="32"/>
      <c r="H65" s="84">
        <v>0</v>
      </c>
      <c r="I65" s="85"/>
      <c r="J65" s="86" t="s">
        <v>118</v>
      </c>
      <c r="K65" s="87"/>
    </row>
    <row r="66" spans="1:13" s="8" customFormat="1" ht="24" hidden="1" customHeight="1" x14ac:dyDescent="0.2">
      <c r="B66" s="68" t="s">
        <v>270</v>
      </c>
      <c r="C66" s="68"/>
      <c r="D66" s="68"/>
      <c r="E66" s="68"/>
      <c r="F66" s="68"/>
      <c r="G66" s="32"/>
      <c r="H66" s="84">
        <v>0</v>
      </c>
      <c r="I66" s="85"/>
      <c r="J66" s="86" t="s">
        <v>118</v>
      </c>
      <c r="K66" s="87"/>
    </row>
    <row r="67" spans="1:13" s="8" customFormat="1" ht="18" hidden="1" customHeight="1" x14ac:dyDescent="0.2">
      <c r="B67" s="71" t="s">
        <v>77</v>
      </c>
      <c r="C67" s="71"/>
      <c r="D67" s="71"/>
      <c r="E67" s="71"/>
      <c r="F67" s="71"/>
      <c r="G67" s="71"/>
      <c r="H67" s="88">
        <f>SUM(H64:I66)</f>
        <v>0</v>
      </c>
      <c r="I67" s="89"/>
      <c r="J67" s="90"/>
      <c r="K67" s="91"/>
    </row>
    <row r="68" spans="1:13" s="8" customFormat="1" ht="6" customHeight="1" x14ac:dyDescent="0.2">
      <c r="B68" s="12"/>
      <c r="C68" s="12"/>
      <c r="D68" s="12"/>
      <c r="E68" s="12"/>
      <c r="F68" s="12"/>
      <c r="G68" s="12"/>
      <c r="H68" s="12"/>
      <c r="I68" s="12"/>
      <c r="J68" s="12"/>
      <c r="K68" s="12"/>
      <c r="L68" s="12"/>
      <c r="M68" s="12"/>
    </row>
    <row r="69" spans="1:13" s="8" customFormat="1" ht="6" hidden="1" customHeight="1" x14ac:dyDescent="0.2">
      <c r="B69" s="12"/>
      <c r="C69" s="12"/>
      <c r="D69" s="12"/>
      <c r="E69" s="12"/>
      <c r="F69" s="12"/>
      <c r="G69" s="12"/>
      <c r="H69" s="12"/>
      <c r="I69" s="12"/>
      <c r="J69" s="12"/>
      <c r="K69" s="12"/>
      <c r="L69" s="12"/>
      <c r="M69" s="12"/>
    </row>
    <row r="70" spans="1:13" s="8" customFormat="1" ht="6" hidden="1" customHeight="1" x14ac:dyDescent="0.2">
      <c r="B70" s="12"/>
      <c r="C70" s="12"/>
      <c r="D70" s="12"/>
      <c r="E70" s="12"/>
      <c r="F70" s="12"/>
      <c r="G70" s="12"/>
      <c r="H70" s="12"/>
      <c r="I70" s="12"/>
      <c r="J70" s="12"/>
      <c r="K70" s="12"/>
      <c r="L70" s="12"/>
      <c r="M70" s="12"/>
    </row>
    <row r="71" spans="1:13" s="8" customFormat="1" x14ac:dyDescent="0.2">
      <c r="A71" s="9" t="s">
        <v>298</v>
      </c>
      <c r="B71" s="9"/>
      <c r="C71" s="9"/>
      <c r="D71" s="9"/>
      <c r="E71" s="9"/>
      <c r="F71" s="9"/>
      <c r="G71" s="9"/>
      <c r="H71" s="9"/>
      <c r="I71" s="9"/>
      <c r="J71" s="9"/>
      <c r="K71" s="9"/>
      <c r="L71" s="9"/>
      <c r="M71" s="9"/>
    </row>
    <row r="72" spans="1:13" s="8" customFormat="1" ht="6" customHeight="1" x14ac:dyDescent="0.2">
      <c r="A72" s="12"/>
      <c r="B72" s="12"/>
      <c r="C72" s="12"/>
      <c r="D72" s="12"/>
      <c r="E72" s="12"/>
      <c r="F72" s="12"/>
      <c r="G72" s="12"/>
      <c r="H72" s="12"/>
      <c r="I72" s="12"/>
      <c r="J72" s="12"/>
      <c r="K72" s="12"/>
      <c r="L72" s="12"/>
      <c r="M72" s="12"/>
    </row>
    <row r="73" spans="1:13" s="8" customFormat="1" x14ac:dyDescent="0.2">
      <c r="A73" s="9" t="s">
        <v>247</v>
      </c>
      <c r="B73" s="9"/>
      <c r="C73" s="9"/>
      <c r="D73" s="9"/>
      <c r="E73" s="9"/>
      <c r="F73" s="9"/>
      <c r="G73" s="9"/>
      <c r="H73" s="9"/>
      <c r="I73" s="9"/>
      <c r="J73" s="9"/>
      <c r="K73" s="9"/>
      <c r="L73" s="9"/>
      <c r="M73" s="9"/>
    </row>
    <row r="74" spans="1:13" s="8" customFormat="1" ht="15" x14ac:dyDescent="0.2">
      <c r="A74" s="12" t="s">
        <v>364</v>
      </c>
      <c r="B74" s="12"/>
      <c r="C74" s="12"/>
      <c r="D74" s="12"/>
      <c r="E74" s="12"/>
      <c r="F74" s="12"/>
      <c r="G74" s="12"/>
      <c r="H74" s="12"/>
      <c r="I74" s="12"/>
      <c r="J74" s="12"/>
      <c r="K74" s="12"/>
      <c r="L74" s="12"/>
      <c r="M74" s="12"/>
    </row>
    <row r="75" spans="1:13" s="8" customFormat="1" ht="6" customHeight="1" x14ac:dyDescent="0.2">
      <c r="A75" s="12"/>
      <c r="B75" s="12"/>
      <c r="C75" s="12"/>
      <c r="D75" s="12"/>
      <c r="E75" s="12"/>
      <c r="F75" s="12"/>
      <c r="G75" s="12"/>
      <c r="H75" s="12"/>
      <c r="I75" s="12"/>
      <c r="J75" s="12"/>
      <c r="K75" s="12"/>
      <c r="L75" s="12"/>
      <c r="M75" s="12"/>
    </row>
    <row r="76" spans="1:13" s="8" customFormat="1" ht="27" customHeight="1" x14ac:dyDescent="0.2">
      <c r="B76" s="82" t="s">
        <v>3</v>
      </c>
      <c r="C76" s="92"/>
      <c r="D76" s="83"/>
      <c r="E76" s="82" t="s">
        <v>389</v>
      </c>
      <c r="F76" s="92"/>
      <c r="G76" s="83"/>
      <c r="H76" s="93" t="s">
        <v>120</v>
      </c>
      <c r="I76" s="94"/>
      <c r="J76" s="12"/>
      <c r="K76" s="12"/>
      <c r="L76" s="12"/>
      <c r="M76" s="12"/>
    </row>
    <row r="77" spans="1:13" s="8" customFormat="1" ht="18.75" customHeight="1" x14ac:dyDescent="0.2">
      <c r="B77" s="95" t="s">
        <v>121</v>
      </c>
      <c r="C77" s="96"/>
      <c r="D77" s="97"/>
      <c r="E77" s="86">
        <v>2433604765.9899998</v>
      </c>
      <c r="F77" s="98"/>
      <c r="G77" s="87"/>
      <c r="H77" s="99">
        <f>+E77/E85</f>
        <v>0.74485812487416103</v>
      </c>
      <c r="I77" s="100"/>
      <c r="J77" s="57"/>
      <c r="K77" s="12"/>
      <c r="L77" s="12"/>
      <c r="M77" s="12"/>
    </row>
    <row r="78" spans="1:13" s="8" customFormat="1" ht="18.75" customHeight="1" x14ac:dyDescent="0.2">
      <c r="B78" s="95" t="s">
        <v>140</v>
      </c>
      <c r="C78" s="96"/>
      <c r="D78" s="97"/>
      <c r="E78" s="86">
        <v>28269767.219999999</v>
      </c>
      <c r="F78" s="98"/>
      <c r="G78" s="87"/>
      <c r="H78" s="99">
        <f>+E78/E85</f>
        <v>8.6525824145286673E-3</v>
      </c>
      <c r="I78" s="100"/>
      <c r="J78" s="12"/>
      <c r="K78" s="12"/>
      <c r="L78" s="12"/>
      <c r="M78" s="12"/>
    </row>
    <row r="79" spans="1:13" s="8" customFormat="1" ht="18.75" customHeight="1" x14ac:dyDescent="0.2">
      <c r="B79" s="95" t="s">
        <v>122</v>
      </c>
      <c r="C79" s="96"/>
      <c r="D79" s="97"/>
      <c r="E79" s="86">
        <v>400679328.81999999</v>
      </c>
      <c r="F79" s="98"/>
      <c r="G79" s="87"/>
      <c r="H79" s="99">
        <f>+E79/E85</f>
        <v>0.12263669832980964</v>
      </c>
      <c r="I79" s="100"/>
      <c r="J79" s="12"/>
      <c r="K79" s="12"/>
      <c r="L79" s="12"/>
      <c r="M79" s="12"/>
    </row>
    <row r="80" spans="1:13" s="8" customFormat="1" ht="29.1" customHeight="1" x14ac:dyDescent="0.2">
      <c r="B80" s="95" t="s">
        <v>123</v>
      </c>
      <c r="C80" s="96"/>
      <c r="D80" s="97"/>
      <c r="E80" s="86">
        <v>238292298.69</v>
      </c>
      <c r="F80" s="98"/>
      <c r="G80" s="87"/>
      <c r="H80" s="99">
        <f>+E80/E85</f>
        <v>7.2934585457216455E-2</v>
      </c>
      <c r="I80" s="100"/>
      <c r="J80" s="12"/>
      <c r="K80" s="12"/>
      <c r="L80" s="12"/>
      <c r="M80" s="12"/>
    </row>
    <row r="81" spans="1:14" s="8" customFormat="1" ht="18.75" hidden="1" customHeight="1" x14ac:dyDescent="0.2">
      <c r="B81" s="95" t="s">
        <v>285</v>
      </c>
      <c r="C81" s="96"/>
      <c r="D81" s="97"/>
      <c r="E81" s="86">
        <v>0</v>
      </c>
      <c r="F81" s="98"/>
      <c r="G81" s="87"/>
      <c r="H81" s="99">
        <f>+E81/E85</f>
        <v>0</v>
      </c>
      <c r="I81" s="100"/>
      <c r="J81" s="12"/>
      <c r="K81" s="12"/>
      <c r="L81" s="12"/>
      <c r="M81" s="12"/>
    </row>
    <row r="82" spans="1:14" s="8" customFormat="1" ht="18.75" customHeight="1" x14ac:dyDescent="0.2">
      <c r="B82" s="95" t="s">
        <v>164</v>
      </c>
      <c r="C82" s="96"/>
      <c r="D82" s="97"/>
      <c r="E82" s="86">
        <v>72901498.290000007</v>
      </c>
      <c r="F82" s="98"/>
      <c r="G82" s="87"/>
      <c r="H82" s="99">
        <f>+E82/E85</f>
        <v>2.2313102799466411E-2</v>
      </c>
      <c r="I82" s="100"/>
      <c r="J82" s="12"/>
      <c r="K82" s="12"/>
      <c r="L82" s="12"/>
      <c r="M82" s="12"/>
    </row>
    <row r="83" spans="1:14" s="8" customFormat="1" ht="47.25" customHeight="1" x14ac:dyDescent="0.2">
      <c r="B83" s="95" t="s">
        <v>390</v>
      </c>
      <c r="C83" s="96"/>
      <c r="D83" s="97"/>
      <c r="E83" s="86">
        <v>86264070.599999994</v>
      </c>
      <c r="F83" s="98"/>
      <c r="G83" s="87"/>
      <c r="H83" s="99">
        <f>+E83/E85</f>
        <v>2.6403011191091771E-2</v>
      </c>
      <c r="I83" s="100"/>
      <c r="J83" s="59"/>
      <c r="K83" s="59"/>
      <c r="L83" s="12"/>
      <c r="M83" s="12"/>
    </row>
    <row r="84" spans="1:14" s="8" customFormat="1" ht="51" customHeight="1" x14ac:dyDescent="0.2">
      <c r="B84" s="95" t="s">
        <v>391</v>
      </c>
      <c r="C84" s="96"/>
      <c r="D84" s="97"/>
      <c r="E84" s="86">
        <v>7194043.8399999999</v>
      </c>
      <c r="F84" s="98"/>
      <c r="G84" s="87"/>
      <c r="H84" s="99">
        <f>+E84/E85</f>
        <v>2.2018949337260329E-3</v>
      </c>
      <c r="I84" s="100"/>
      <c r="J84" s="12"/>
      <c r="K84" s="12"/>
      <c r="L84" s="12"/>
      <c r="M84" s="12"/>
    </row>
    <row r="85" spans="1:14" s="8" customFormat="1" ht="23.25" customHeight="1" x14ac:dyDescent="0.2">
      <c r="B85" s="106" t="s">
        <v>365</v>
      </c>
      <c r="C85" s="107"/>
      <c r="D85" s="108"/>
      <c r="E85" s="88">
        <f>SUM(E77:G84)</f>
        <v>3267205773.4499998</v>
      </c>
      <c r="F85" s="109"/>
      <c r="G85" s="89"/>
      <c r="H85" s="110">
        <f>SUM(H77:I84)</f>
        <v>1</v>
      </c>
      <c r="I85" s="111"/>
      <c r="J85" s="12"/>
      <c r="K85" s="12"/>
      <c r="L85" s="12"/>
      <c r="M85" s="12"/>
    </row>
    <row r="86" spans="1:14" s="8" customFormat="1" ht="15" x14ac:dyDescent="0.2">
      <c r="A86" s="12"/>
      <c r="B86" s="12"/>
      <c r="C86" s="12"/>
      <c r="D86" s="12"/>
      <c r="E86" s="12"/>
      <c r="F86" s="12"/>
      <c r="G86" s="12"/>
      <c r="H86" s="12"/>
      <c r="I86" s="12"/>
      <c r="J86" s="12"/>
      <c r="K86" s="12"/>
      <c r="L86" s="12"/>
      <c r="M86" s="12"/>
    </row>
    <row r="87" spans="1:14" s="8" customFormat="1" ht="32.25" customHeight="1" x14ac:dyDescent="0.2">
      <c r="A87" s="12"/>
      <c r="B87" s="112" t="s">
        <v>446</v>
      </c>
      <c r="C87" s="112"/>
      <c r="D87" s="112"/>
      <c r="E87" s="112"/>
      <c r="F87" s="112"/>
      <c r="G87" s="112"/>
      <c r="H87" s="112"/>
      <c r="I87" s="112"/>
      <c r="J87" s="112"/>
      <c r="K87" s="112"/>
      <c r="L87" s="112"/>
      <c r="M87" s="112"/>
      <c r="N87" s="112"/>
    </row>
    <row r="88" spans="1:14" s="8" customFormat="1" ht="66" customHeight="1" x14ac:dyDescent="0.2">
      <c r="A88" s="12"/>
      <c r="B88" s="112" t="s">
        <v>447</v>
      </c>
      <c r="C88" s="112"/>
      <c r="D88" s="112"/>
      <c r="E88" s="112"/>
      <c r="F88" s="112"/>
      <c r="G88" s="112"/>
      <c r="H88" s="112"/>
      <c r="I88" s="112"/>
      <c r="J88" s="112"/>
      <c r="K88" s="112"/>
      <c r="L88" s="112"/>
      <c r="M88" s="112"/>
      <c r="N88" s="112"/>
    </row>
    <row r="89" spans="1:14" s="8" customFormat="1" ht="15" x14ac:dyDescent="0.2">
      <c r="A89" s="12"/>
      <c r="B89" s="12"/>
      <c r="C89" s="12"/>
      <c r="D89" s="12"/>
      <c r="E89" s="12"/>
      <c r="F89" s="12"/>
      <c r="G89" s="12"/>
      <c r="H89" s="12"/>
      <c r="I89" s="12"/>
      <c r="J89" s="12"/>
      <c r="K89" s="12"/>
      <c r="L89" s="12"/>
      <c r="M89" s="12"/>
    </row>
    <row r="90" spans="1:14" s="8" customFormat="1" x14ac:dyDescent="0.2">
      <c r="A90" s="11" t="s">
        <v>299</v>
      </c>
      <c r="B90" s="11"/>
      <c r="C90" s="11"/>
      <c r="D90" s="11"/>
      <c r="E90" s="11"/>
      <c r="F90" s="11"/>
      <c r="G90" s="11"/>
      <c r="H90" s="11"/>
      <c r="I90" s="11"/>
      <c r="J90" s="11"/>
      <c r="K90" s="11"/>
      <c r="L90" s="11"/>
      <c r="M90" s="11"/>
    </row>
    <row r="91" spans="1:14" s="8" customFormat="1" ht="6" customHeight="1" x14ac:dyDescent="0.2">
      <c r="A91" s="9"/>
      <c r="B91" s="9"/>
      <c r="C91" s="9"/>
      <c r="D91" s="9"/>
      <c r="E91" s="9"/>
      <c r="F91" s="9"/>
      <c r="G91" s="9"/>
      <c r="H91" s="9"/>
      <c r="I91" s="9"/>
      <c r="J91" s="9"/>
      <c r="K91" s="9"/>
      <c r="L91" s="9"/>
      <c r="M91" s="9"/>
    </row>
    <row r="92" spans="1:14" s="8" customFormat="1" x14ac:dyDescent="0.2">
      <c r="A92" s="9" t="s">
        <v>300</v>
      </c>
      <c r="B92" s="9"/>
      <c r="C92" s="9"/>
      <c r="D92" s="9"/>
      <c r="E92" s="9"/>
      <c r="F92" s="9"/>
      <c r="G92" s="9"/>
      <c r="H92" s="9"/>
      <c r="I92" s="9"/>
      <c r="J92" s="9"/>
      <c r="K92" s="9"/>
      <c r="L92" s="9"/>
      <c r="M92" s="9"/>
    </row>
    <row r="93" spans="1:14" s="8" customFormat="1" ht="6" customHeight="1" x14ac:dyDescent="0.2">
      <c r="A93" s="9"/>
      <c r="B93" s="9"/>
      <c r="C93" s="9"/>
      <c r="D93" s="9"/>
      <c r="E93" s="9"/>
      <c r="F93" s="9"/>
      <c r="G93" s="9"/>
      <c r="H93" s="9"/>
      <c r="I93" s="9"/>
      <c r="J93" s="9"/>
      <c r="K93" s="9"/>
      <c r="L93" s="9"/>
      <c r="M93" s="9"/>
    </row>
    <row r="94" spans="1:14" s="8" customFormat="1" x14ac:dyDescent="0.2">
      <c r="A94" s="9" t="s">
        <v>1</v>
      </c>
      <c r="B94" s="9"/>
      <c r="C94" s="9"/>
      <c r="D94" s="9"/>
      <c r="E94" s="9"/>
      <c r="F94" s="9"/>
      <c r="G94" s="9"/>
      <c r="H94" s="9"/>
      <c r="I94" s="9"/>
      <c r="J94" s="9"/>
      <c r="K94" s="9"/>
      <c r="L94" s="9"/>
      <c r="M94" s="9"/>
    </row>
    <row r="95" spans="1:14" s="8" customFormat="1" ht="19.5" customHeight="1" x14ac:dyDescent="0.2">
      <c r="A95" s="12" t="s">
        <v>392</v>
      </c>
      <c r="B95" s="12"/>
      <c r="C95" s="12"/>
      <c r="D95" s="12"/>
      <c r="E95" s="12"/>
      <c r="F95" s="12"/>
      <c r="G95" s="12"/>
      <c r="H95" s="12"/>
      <c r="I95" s="12"/>
      <c r="J95" s="12"/>
      <c r="K95" s="12"/>
      <c r="L95" s="12"/>
      <c r="M95" s="12"/>
    </row>
    <row r="96" spans="1:14" s="8" customFormat="1" ht="6" customHeight="1" x14ac:dyDescent="0.2">
      <c r="A96" s="12"/>
      <c r="B96" s="12"/>
      <c r="C96" s="12"/>
      <c r="D96" s="12"/>
      <c r="E96" s="12"/>
      <c r="F96" s="12"/>
      <c r="G96" s="12"/>
      <c r="H96" s="12"/>
      <c r="I96" s="12"/>
      <c r="J96" s="12"/>
      <c r="K96" s="12"/>
      <c r="L96" s="12"/>
      <c r="M96" s="12"/>
    </row>
    <row r="97" spans="1:14" s="8" customFormat="1" ht="25.5" x14ac:dyDescent="0.2">
      <c r="B97" s="12"/>
      <c r="C97" s="24" t="s">
        <v>2</v>
      </c>
      <c r="D97" s="82" t="s">
        <v>3</v>
      </c>
      <c r="E97" s="92"/>
      <c r="F97" s="83"/>
      <c r="G97" s="82" t="s">
        <v>4</v>
      </c>
      <c r="H97" s="83"/>
      <c r="I97" s="82" t="s">
        <v>248</v>
      </c>
      <c r="J97" s="83"/>
      <c r="L97" s="12"/>
    </row>
    <row r="98" spans="1:14" s="8" customFormat="1" ht="17.25" customHeight="1" x14ac:dyDescent="0.2">
      <c r="B98" s="12"/>
      <c r="C98" s="23" t="s">
        <v>6</v>
      </c>
      <c r="D98" s="101" t="s">
        <v>7</v>
      </c>
      <c r="E98" s="102"/>
      <c r="F98" s="103"/>
      <c r="G98" s="86">
        <v>21975.98</v>
      </c>
      <c r="H98" s="87"/>
      <c r="I98" s="104" t="s">
        <v>8</v>
      </c>
      <c r="J98" s="105"/>
      <c r="L98" s="12"/>
    </row>
    <row r="99" spans="1:14" s="8" customFormat="1" ht="17.25" customHeight="1" x14ac:dyDescent="0.2">
      <c r="B99" s="12"/>
      <c r="C99" s="23" t="s">
        <v>9</v>
      </c>
      <c r="D99" s="101" t="s">
        <v>10</v>
      </c>
      <c r="E99" s="102"/>
      <c r="F99" s="103"/>
      <c r="G99" s="86">
        <v>19377335.309999999</v>
      </c>
      <c r="H99" s="87"/>
      <c r="I99" s="104" t="s">
        <v>11</v>
      </c>
      <c r="J99" s="105"/>
      <c r="L99" s="12"/>
    </row>
    <row r="100" spans="1:14" s="8" customFormat="1" ht="17.25" customHeight="1" x14ac:dyDescent="0.2">
      <c r="B100" s="12"/>
      <c r="C100" s="23" t="s">
        <v>12</v>
      </c>
      <c r="D100" s="101" t="s">
        <v>13</v>
      </c>
      <c r="E100" s="102"/>
      <c r="F100" s="103"/>
      <c r="G100" s="86">
        <v>540382396.99000001</v>
      </c>
      <c r="H100" s="87"/>
      <c r="I100" s="104" t="s">
        <v>14</v>
      </c>
      <c r="J100" s="105"/>
      <c r="L100" s="12"/>
    </row>
    <row r="101" spans="1:14" s="8" customFormat="1" ht="17.25" customHeight="1" x14ac:dyDescent="0.2">
      <c r="B101" s="12"/>
      <c r="C101" s="106" t="s">
        <v>15</v>
      </c>
      <c r="D101" s="107"/>
      <c r="E101" s="107"/>
      <c r="F101" s="108"/>
      <c r="G101" s="88">
        <f>SUM(G98:H100)</f>
        <v>559781708.27999997</v>
      </c>
      <c r="H101" s="89"/>
      <c r="I101" s="16"/>
      <c r="J101" s="17"/>
      <c r="L101" s="12"/>
    </row>
    <row r="102" spans="1:14" s="8" customFormat="1" ht="6" customHeight="1" x14ac:dyDescent="0.2">
      <c r="A102" s="12"/>
      <c r="B102" s="12"/>
      <c r="C102" s="12"/>
      <c r="D102" s="12"/>
      <c r="E102" s="12"/>
      <c r="F102" s="12"/>
      <c r="G102" s="12"/>
      <c r="H102" s="18"/>
      <c r="I102" s="12"/>
      <c r="J102" s="12"/>
      <c r="K102" s="12"/>
      <c r="L102" s="12"/>
      <c r="M102" s="12"/>
    </row>
    <row r="103" spans="1:14" s="8" customFormat="1" ht="15" x14ac:dyDescent="0.2">
      <c r="A103" s="12" t="s">
        <v>393</v>
      </c>
      <c r="B103" s="12"/>
      <c r="C103" s="12"/>
      <c r="D103" s="12"/>
      <c r="E103" s="12"/>
      <c r="F103" s="12"/>
      <c r="G103" s="12"/>
      <c r="H103" s="12"/>
      <c r="I103" s="12"/>
      <c r="J103" s="12"/>
      <c r="K103" s="12"/>
      <c r="L103" s="12"/>
      <c r="M103" s="12"/>
    </row>
    <row r="104" spans="1:14" s="8" customFormat="1" ht="15" x14ac:dyDescent="0.2">
      <c r="A104" s="12" t="s">
        <v>239</v>
      </c>
      <c r="B104" s="12"/>
      <c r="C104" s="12"/>
      <c r="D104" s="12"/>
      <c r="E104" s="12"/>
      <c r="F104" s="12"/>
      <c r="G104" s="12"/>
      <c r="H104" s="12"/>
      <c r="I104" s="12"/>
      <c r="J104" s="12"/>
      <c r="K104" s="12"/>
      <c r="L104" s="12"/>
      <c r="M104" s="12"/>
    </row>
    <row r="105" spans="1:14" s="8" customFormat="1" ht="6" customHeight="1" x14ac:dyDescent="0.2">
      <c r="A105" s="12"/>
      <c r="B105" s="12"/>
      <c r="C105" s="12"/>
      <c r="D105" s="12"/>
      <c r="E105" s="12"/>
      <c r="F105" s="12"/>
      <c r="G105" s="12"/>
      <c r="H105" s="12"/>
      <c r="I105" s="12"/>
      <c r="J105" s="12"/>
      <c r="K105" s="12"/>
      <c r="L105" s="12"/>
      <c r="M105" s="12"/>
    </row>
    <row r="106" spans="1:14" s="8" customFormat="1" ht="24" customHeight="1" x14ac:dyDescent="0.2">
      <c r="B106" s="82" t="s">
        <v>16</v>
      </c>
      <c r="C106" s="83"/>
      <c r="D106" s="82" t="s">
        <v>17</v>
      </c>
      <c r="E106" s="92"/>
      <c r="F106" s="83"/>
      <c r="G106" s="82" t="s">
        <v>18</v>
      </c>
      <c r="H106" s="83"/>
      <c r="I106" s="82" t="s">
        <v>4</v>
      </c>
      <c r="J106" s="92"/>
      <c r="K106" s="78" t="s">
        <v>19</v>
      </c>
      <c r="L106" s="78"/>
      <c r="M106" s="78"/>
      <c r="N106" s="78"/>
    </row>
    <row r="107" spans="1:14" s="8" customFormat="1" ht="26.25" customHeight="1" x14ac:dyDescent="0.2">
      <c r="B107" s="113" t="s">
        <v>156</v>
      </c>
      <c r="C107" s="114"/>
      <c r="D107" s="101" t="s">
        <v>20</v>
      </c>
      <c r="E107" s="102"/>
      <c r="F107" s="103"/>
      <c r="G107" s="113" t="s">
        <v>21</v>
      </c>
      <c r="H107" s="114"/>
      <c r="I107" s="84">
        <v>1790465.9</v>
      </c>
      <c r="J107" s="115"/>
      <c r="K107" s="70" t="s">
        <v>22</v>
      </c>
      <c r="L107" s="70"/>
      <c r="M107" s="70"/>
      <c r="N107" s="70"/>
    </row>
    <row r="108" spans="1:14" s="8" customFormat="1" ht="26.25" customHeight="1" x14ac:dyDescent="0.2">
      <c r="B108" s="113" t="s">
        <v>157</v>
      </c>
      <c r="C108" s="114"/>
      <c r="D108" s="101" t="s">
        <v>23</v>
      </c>
      <c r="E108" s="102"/>
      <c r="F108" s="103"/>
      <c r="G108" s="113" t="s">
        <v>21</v>
      </c>
      <c r="H108" s="114"/>
      <c r="I108" s="84">
        <v>1897859.8</v>
      </c>
      <c r="J108" s="115"/>
      <c r="K108" s="70" t="s">
        <v>24</v>
      </c>
      <c r="L108" s="70"/>
      <c r="M108" s="70"/>
      <c r="N108" s="70"/>
    </row>
    <row r="109" spans="1:14" s="8" customFormat="1" ht="26.25" customHeight="1" x14ac:dyDescent="0.2">
      <c r="B109" s="113" t="s">
        <v>158</v>
      </c>
      <c r="C109" s="114"/>
      <c r="D109" s="101" t="s">
        <v>155</v>
      </c>
      <c r="E109" s="102"/>
      <c r="F109" s="103"/>
      <c r="G109" s="113" t="s">
        <v>21</v>
      </c>
      <c r="H109" s="114"/>
      <c r="I109" s="84">
        <v>244028.25</v>
      </c>
      <c r="J109" s="115"/>
      <c r="K109" s="70" t="s">
        <v>25</v>
      </c>
      <c r="L109" s="70"/>
      <c r="M109" s="70"/>
      <c r="N109" s="70"/>
    </row>
    <row r="110" spans="1:14" s="8" customFormat="1" ht="26.25" customHeight="1" x14ac:dyDescent="0.2">
      <c r="B110" s="113" t="s">
        <v>159</v>
      </c>
      <c r="C110" s="114"/>
      <c r="D110" s="101" t="s">
        <v>26</v>
      </c>
      <c r="E110" s="102"/>
      <c r="F110" s="103"/>
      <c r="G110" s="113" t="s">
        <v>21</v>
      </c>
      <c r="H110" s="114"/>
      <c r="I110" s="84">
        <v>4774687.34</v>
      </c>
      <c r="J110" s="115"/>
      <c r="K110" s="70" t="s">
        <v>29</v>
      </c>
      <c r="L110" s="70"/>
      <c r="M110" s="70"/>
      <c r="N110" s="70"/>
    </row>
    <row r="111" spans="1:14" s="8" customFormat="1" ht="26.25" customHeight="1" x14ac:dyDescent="0.2">
      <c r="B111" s="113" t="s">
        <v>160</v>
      </c>
      <c r="C111" s="114"/>
      <c r="D111" s="101" t="s">
        <v>154</v>
      </c>
      <c r="E111" s="102"/>
      <c r="F111" s="103"/>
      <c r="G111" s="113" t="s">
        <v>21</v>
      </c>
      <c r="H111" s="114"/>
      <c r="I111" s="84">
        <v>14999.3</v>
      </c>
      <c r="J111" s="115"/>
      <c r="K111" s="70" t="s">
        <v>244</v>
      </c>
      <c r="L111" s="70"/>
      <c r="M111" s="70"/>
      <c r="N111" s="70"/>
    </row>
    <row r="112" spans="1:14" s="8" customFormat="1" ht="42" customHeight="1" x14ac:dyDescent="0.2">
      <c r="B112" s="113" t="s">
        <v>161</v>
      </c>
      <c r="C112" s="114"/>
      <c r="D112" s="101" t="s">
        <v>334</v>
      </c>
      <c r="E112" s="102"/>
      <c r="F112" s="103"/>
      <c r="G112" s="113" t="s">
        <v>21</v>
      </c>
      <c r="H112" s="114"/>
      <c r="I112" s="84">
        <v>3060959.03</v>
      </c>
      <c r="J112" s="115"/>
      <c r="K112" s="70" t="s">
        <v>245</v>
      </c>
      <c r="L112" s="70"/>
      <c r="M112" s="70"/>
      <c r="N112" s="70"/>
    </row>
    <row r="113" spans="1:15" s="8" customFormat="1" ht="26.25" customHeight="1" x14ac:dyDescent="0.2">
      <c r="B113" s="113" t="s">
        <v>250</v>
      </c>
      <c r="C113" s="114"/>
      <c r="D113" s="101" t="s">
        <v>251</v>
      </c>
      <c r="E113" s="102"/>
      <c r="F113" s="103"/>
      <c r="G113" s="113" t="s">
        <v>21</v>
      </c>
      <c r="H113" s="114"/>
      <c r="I113" s="84">
        <v>0</v>
      </c>
      <c r="J113" s="115"/>
      <c r="K113" s="70" t="s">
        <v>27</v>
      </c>
      <c r="L113" s="70"/>
      <c r="M113" s="70"/>
      <c r="N113" s="70"/>
    </row>
    <row r="114" spans="1:15" s="8" customFormat="1" ht="26.25" customHeight="1" x14ac:dyDescent="0.2">
      <c r="B114" s="113" t="s">
        <v>163</v>
      </c>
      <c r="C114" s="114"/>
      <c r="D114" s="101" t="s">
        <v>26</v>
      </c>
      <c r="E114" s="102"/>
      <c r="F114" s="103"/>
      <c r="G114" s="113" t="s">
        <v>28</v>
      </c>
      <c r="H114" s="114"/>
      <c r="I114" s="84">
        <v>172289.47</v>
      </c>
      <c r="J114" s="115"/>
      <c r="K114" s="70" t="s">
        <v>29</v>
      </c>
      <c r="L114" s="70"/>
      <c r="M114" s="70"/>
      <c r="N114" s="70"/>
    </row>
    <row r="115" spans="1:15" s="8" customFormat="1" ht="26.25" customHeight="1" x14ac:dyDescent="0.2">
      <c r="B115" s="113" t="s">
        <v>162</v>
      </c>
      <c r="C115" s="114"/>
      <c r="D115" s="101" t="s">
        <v>30</v>
      </c>
      <c r="E115" s="102"/>
      <c r="F115" s="103"/>
      <c r="G115" s="113" t="s">
        <v>28</v>
      </c>
      <c r="H115" s="114"/>
      <c r="I115" s="84">
        <v>164833.63</v>
      </c>
      <c r="J115" s="115"/>
      <c r="K115" s="70" t="s">
        <v>31</v>
      </c>
      <c r="L115" s="70"/>
      <c r="M115" s="70"/>
      <c r="N115" s="70"/>
    </row>
    <row r="116" spans="1:15" s="8" customFormat="1" ht="26.25" customHeight="1" x14ac:dyDescent="0.2">
      <c r="B116" s="113">
        <v>4054325196</v>
      </c>
      <c r="C116" s="114"/>
      <c r="D116" s="101" t="s">
        <v>32</v>
      </c>
      <c r="E116" s="102"/>
      <c r="F116" s="103"/>
      <c r="G116" s="113" t="s">
        <v>33</v>
      </c>
      <c r="H116" s="114"/>
      <c r="I116" s="84">
        <v>1552899.81</v>
      </c>
      <c r="J116" s="115"/>
      <c r="K116" s="70" t="s">
        <v>31</v>
      </c>
      <c r="L116" s="70"/>
      <c r="M116" s="70"/>
      <c r="N116" s="70"/>
    </row>
    <row r="117" spans="1:15" s="8" customFormat="1" ht="26.25" customHeight="1" x14ac:dyDescent="0.2">
      <c r="B117" s="113" t="s">
        <v>34</v>
      </c>
      <c r="C117" s="114"/>
      <c r="D117" s="101" t="s">
        <v>26</v>
      </c>
      <c r="E117" s="102"/>
      <c r="F117" s="103"/>
      <c r="G117" s="113" t="s">
        <v>35</v>
      </c>
      <c r="H117" s="114"/>
      <c r="I117" s="84">
        <v>343343.53</v>
      </c>
      <c r="J117" s="115"/>
      <c r="K117" s="70" t="s">
        <v>29</v>
      </c>
      <c r="L117" s="70"/>
      <c r="M117" s="70"/>
      <c r="N117" s="70"/>
    </row>
    <row r="118" spans="1:15" s="8" customFormat="1" ht="26.25" customHeight="1" x14ac:dyDescent="0.2">
      <c r="B118" s="113" t="s">
        <v>36</v>
      </c>
      <c r="C118" s="114"/>
      <c r="D118" s="101" t="s">
        <v>30</v>
      </c>
      <c r="E118" s="102"/>
      <c r="F118" s="103"/>
      <c r="G118" s="113" t="s">
        <v>35</v>
      </c>
      <c r="H118" s="114"/>
      <c r="I118" s="84">
        <v>360756.76</v>
      </c>
      <c r="J118" s="115"/>
      <c r="K118" s="70" t="s">
        <v>31</v>
      </c>
      <c r="L118" s="70"/>
      <c r="M118" s="70"/>
      <c r="N118" s="70"/>
    </row>
    <row r="119" spans="1:15" s="8" customFormat="1" ht="26.25" customHeight="1" x14ac:dyDescent="0.2">
      <c r="B119" s="113" t="s">
        <v>332</v>
      </c>
      <c r="C119" s="114"/>
      <c r="D119" s="101" t="s">
        <v>32</v>
      </c>
      <c r="E119" s="102"/>
      <c r="F119" s="103"/>
      <c r="G119" s="113" t="s">
        <v>38</v>
      </c>
      <c r="H119" s="114"/>
      <c r="I119" s="84">
        <v>5000212.49</v>
      </c>
      <c r="J119" s="115"/>
      <c r="K119" s="70" t="s">
        <v>37</v>
      </c>
      <c r="L119" s="70"/>
      <c r="M119" s="70"/>
      <c r="N119" s="70"/>
    </row>
    <row r="120" spans="1:15" s="8" customFormat="1" ht="26.25" customHeight="1" x14ac:dyDescent="0.2">
      <c r="B120" s="113" t="s">
        <v>335</v>
      </c>
      <c r="C120" s="114"/>
      <c r="D120" s="101" t="s">
        <v>32</v>
      </c>
      <c r="E120" s="102"/>
      <c r="F120" s="103"/>
      <c r="G120" s="113" t="s">
        <v>38</v>
      </c>
      <c r="H120" s="114"/>
      <c r="I120" s="84">
        <v>0</v>
      </c>
      <c r="J120" s="115"/>
      <c r="K120" s="70" t="s">
        <v>336</v>
      </c>
      <c r="L120" s="70"/>
      <c r="M120" s="70"/>
      <c r="N120" s="70"/>
    </row>
    <row r="121" spans="1:15" s="8" customFormat="1" ht="26.25" customHeight="1" x14ac:dyDescent="0.2">
      <c r="B121" s="113" t="s">
        <v>371</v>
      </c>
      <c r="C121" s="114"/>
      <c r="D121" s="101" t="s">
        <v>32</v>
      </c>
      <c r="E121" s="102"/>
      <c r="F121" s="103"/>
      <c r="G121" s="113" t="s">
        <v>38</v>
      </c>
      <c r="H121" s="114"/>
      <c r="I121" s="84">
        <v>0</v>
      </c>
      <c r="J121" s="115"/>
      <c r="K121" s="70" t="s">
        <v>374</v>
      </c>
      <c r="L121" s="70"/>
      <c r="M121" s="70"/>
      <c r="N121" s="70"/>
    </row>
    <row r="122" spans="1:15" s="8" customFormat="1" ht="26.25" customHeight="1" x14ac:dyDescent="0.2">
      <c r="B122" s="113" t="s">
        <v>372</v>
      </c>
      <c r="C122" s="114"/>
      <c r="D122" s="101" t="s">
        <v>32</v>
      </c>
      <c r="E122" s="102"/>
      <c r="F122" s="103"/>
      <c r="G122" s="113" t="s">
        <v>38</v>
      </c>
      <c r="H122" s="114"/>
      <c r="I122" s="84">
        <v>0</v>
      </c>
      <c r="J122" s="115"/>
      <c r="K122" s="70" t="s">
        <v>375</v>
      </c>
      <c r="L122" s="70"/>
      <c r="M122" s="70"/>
      <c r="N122" s="70"/>
    </row>
    <row r="123" spans="1:15" s="8" customFormat="1" ht="26.25" customHeight="1" x14ac:dyDescent="0.2">
      <c r="B123" s="113" t="s">
        <v>373</v>
      </c>
      <c r="C123" s="114"/>
      <c r="D123" s="101" t="s">
        <v>32</v>
      </c>
      <c r="E123" s="102"/>
      <c r="F123" s="103"/>
      <c r="G123" s="113" t="s">
        <v>38</v>
      </c>
      <c r="H123" s="114"/>
      <c r="I123" s="84">
        <v>0</v>
      </c>
      <c r="J123" s="115"/>
      <c r="K123" s="70" t="s">
        <v>376</v>
      </c>
      <c r="L123" s="70"/>
      <c r="M123" s="70"/>
      <c r="N123" s="70"/>
    </row>
    <row r="124" spans="1:15" s="8" customFormat="1" ht="26.25" customHeight="1" x14ac:dyDescent="0.2">
      <c r="B124" s="106" t="s">
        <v>15</v>
      </c>
      <c r="C124" s="107"/>
      <c r="D124" s="107"/>
      <c r="E124" s="107"/>
      <c r="F124" s="107"/>
      <c r="G124" s="107"/>
      <c r="H124" s="108"/>
      <c r="I124" s="88">
        <f>SUM(I107:J123)</f>
        <v>19377335.310000002</v>
      </c>
      <c r="J124" s="109"/>
      <c r="K124" s="116"/>
      <c r="L124" s="116"/>
      <c r="M124" s="116"/>
      <c r="N124" s="116"/>
      <c r="O124" s="26"/>
    </row>
    <row r="125" spans="1:15" s="8" customFormat="1" ht="6" customHeight="1" x14ac:dyDescent="0.2">
      <c r="A125" s="21"/>
      <c r="B125" s="21"/>
      <c r="C125" s="21"/>
      <c r="D125" s="21"/>
      <c r="E125" s="21"/>
      <c r="F125" s="21"/>
      <c r="G125" s="21"/>
      <c r="H125" s="21"/>
      <c r="I125" s="19"/>
      <c r="J125" s="21"/>
      <c r="K125" s="21"/>
      <c r="L125" s="21"/>
      <c r="M125" s="21"/>
      <c r="N125" s="21"/>
      <c r="O125" s="21"/>
    </row>
    <row r="126" spans="1:15" s="8" customFormat="1" ht="47.25" customHeight="1" x14ac:dyDescent="0.2">
      <c r="A126" s="21"/>
      <c r="B126" s="112" t="s">
        <v>380</v>
      </c>
      <c r="C126" s="112"/>
      <c r="D126" s="112"/>
      <c r="E126" s="112"/>
      <c r="F126" s="112"/>
      <c r="G126" s="112"/>
      <c r="H126" s="112"/>
      <c r="I126" s="112"/>
      <c r="J126" s="112"/>
      <c r="K126" s="112"/>
      <c r="L126" s="112"/>
      <c r="M126" s="112"/>
      <c r="N126" s="112"/>
      <c r="O126" s="22"/>
    </row>
    <row r="127" spans="1:15" s="8" customFormat="1" ht="36.75" customHeight="1" x14ac:dyDescent="0.2">
      <c r="A127" s="21"/>
      <c r="B127" s="112" t="s">
        <v>338</v>
      </c>
      <c r="C127" s="112"/>
      <c r="D127" s="112"/>
      <c r="E127" s="112"/>
      <c r="F127" s="112"/>
      <c r="G127" s="112"/>
      <c r="H127" s="112"/>
      <c r="I127" s="112"/>
      <c r="J127" s="112"/>
      <c r="K127" s="112"/>
      <c r="L127" s="112"/>
      <c r="M127" s="112"/>
      <c r="N127" s="112"/>
      <c r="O127" s="22"/>
    </row>
    <row r="128" spans="1:15" s="8" customFormat="1" ht="36.75" customHeight="1" x14ac:dyDescent="0.2">
      <c r="A128" s="21"/>
      <c r="B128" s="112" t="s">
        <v>337</v>
      </c>
      <c r="C128" s="112"/>
      <c r="D128" s="112"/>
      <c r="E128" s="112"/>
      <c r="F128" s="112"/>
      <c r="G128" s="112"/>
      <c r="H128" s="112"/>
      <c r="I128" s="112"/>
      <c r="J128" s="112"/>
      <c r="K128" s="112"/>
      <c r="L128" s="112"/>
      <c r="M128" s="112"/>
      <c r="N128" s="112"/>
      <c r="O128" s="22"/>
    </row>
    <row r="129" spans="1:15" s="8" customFormat="1" ht="36.75" customHeight="1" x14ac:dyDescent="0.2">
      <c r="A129" s="21"/>
      <c r="B129" s="112" t="s">
        <v>379</v>
      </c>
      <c r="C129" s="112"/>
      <c r="D129" s="112"/>
      <c r="E129" s="112"/>
      <c r="F129" s="112"/>
      <c r="G129" s="112"/>
      <c r="H129" s="112"/>
      <c r="I129" s="112"/>
      <c r="J129" s="112"/>
      <c r="K129" s="112"/>
      <c r="L129" s="112"/>
      <c r="M129" s="112"/>
      <c r="N129" s="112"/>
      <c r="O129" s="22"/>
    </row>
    <row r="130" spans="1:15" s="8" customFormat="1" ht="36.75" customHeight="1" x14ac:dyDescent="0.2">
      <c r="A130" s="21"/>
      <c r="B130" s="112" t="s">
        <v>378</v>
      </c>
      <c r="C130" s="112"/>
      <c r="D130" s="112"/>
      <c r="E130" s="112"/>
      <c r="F130" s="112"/>
      <c r="G130" s="112"/>
      <c r="H130" s="112"/>
      <c r="I130" s="112"/>
      <c r="J130" s="112"/>
      <c r="K130" s="112"/>
      <c r="L130" s="112"/>
      <c r="M130" s="112"/>
      <c r="N130" s="112"/>
      <c r="O130" s="22"/>
    </row>
    <row r="131" spans="1:15" s="8" customFormat="1" ht="36.75" customHeight="1" x14ac:dyDescent="0.2">
      <c r="A131" s="21"/>
      <c r="B131" s="112" t="s">
        <v>377</v>
      </c>
      <c r="C131" s="112"/>
      <c r="D131" s="112"/>
      <c r="E131" s="112"/>
      <c r="F131" s="112"/>
      <c r="G131" s="112"/>
      <c r="H131" s="112"/>
      <c r="I131" s="112"/>
      <c r="J131" s="112"/>
      <c r="K131" s="112"/>
      <c r="L131" s="112"/>
      <c r="M131" s="112"/>
      <c r="N131" s="112"/>
      <c r="O131" s="22"/>
    </row>
    <row r="132" spans="1:15" s="8" customFormat="1" ht="6" customHeight="1" x14ac:dyDescent="0.2">
      <c r="A132" s="21"/>
      <c r="B132" s="112"/>
      <c r="C132" s="112"/>
      <c r="D132" s="112"/>
      <c r="E132" s="112"/>
      <c r="F132" s="112"/>
      <c r="G132" s="112"/>
      <c r="H132" s="112"/>
      <c r="I132" s="112"/>
      <c r="J132" s="112"/>
      <c r="K132" s="112"/>
      <c r="L132" s="112"/>
      <c r="M132" s="112"/>
      <c r="N132" s="112"/>
      <c r="O132" s="22"/>
    </row>
    <row r="133" spans="1:15" s="8" customFormat="1" ht="15" x14ac:dyDescent="0.2">
      <c r="A133" s="76" t="s">
        <v>394</v>
      </c>
      <c r="B133" s="76"/>
      <c r="C133" s="76"/>
      <c r="D133" s="76"/>
      <c r="E133" s="76"/>
      <c r="F133" s="76"/>
      <c r="G133" s="76"/>
      <c r="H133" s="76"/>
      <c r="I133" s="76"/>
      <c r="J133" s="76"/>
      <c r="K133" s="76"/>
      <c r="L133" s="76"/>
      <c r="M133" s="76"/>
      <c r="N133" s="77"/>
      <c r="O133" s="77"/>
    </row>
    <row r="134" spans="1:15" s="8" customFormat="1" ht="6" customHeight="1" x14ac:dyDescent="0.2">
      <c r="A134" s="12"/>
      <c r="B134" s="12"/>
      <c r="C134" s="12"/>
      <c r="D134" s="12"/>
      <c r="E134" s="12"/>
      <c r="F134" s="12"/>
      <c r="G134" s="12"/>
      <c r="H134" s="12"/>
      <c r="I134" s="12"/>
      <c r="J134" s="12"/>
      <c r="K134" s="12"/>
      <c r="L134" s="12"/>
      <c r="M134" s="12"/>
    </row>
    <row r="135" spans="1:15" s="8" customFormat="1" ht="24" customHeight="1" x14ac:dyDescent="0.2">
      <c r="B135" s="78" t="s">
        <v>16</v>
      </c>
      <c r="C135" s="78"/>
      <c r="D135" s="78" t="s">
        <v>17</v>
      </c>
      <c r="E135" s="78"/>
      <c r="F135" s="78"/>
      <c r="G135" s="78"/>
      <c r="H135" s="78" t="s">
        <v>18</v>
      </c>
      <c r="I135" s="78"/>
      <c r="J135" s="78" t="s">
        <v>4</v>
      </c>
      <c r="K135" s="78"/>
      <c r="L135" s="78" t="s">
        <v>39</v>
      </c>
      <c r="M135" s="78"/>
    </row>
    <row r="136" spans="1:15" s="8" customFormat="1" ht="24" hidden="1" customHeight="1" x14ac:dyDescent="0.2">
      <c r="B136" s="117">
        <v>1372426951</v>
      </c>
      <c r="C136" s="117"/>
      <c r="D136" s="118" t="s">
        <v>40</v>
      </c>
      <c r="E136" s="118"/>
      <c r="F136" s="118"/>
      <c r="G136" s="32"/>
      <c r="H136" s="117" t="s">
        <v>21</v>
      </c>
      <c r="I136" s="117"/>
      <c r="J136" s="69">
        <v>0</v>
      </c>
      <c r="K136" s="69"/>
      <c r="L136" s="117">
        <v>1</v>
      </c>
      <c r="M136" s="117"/>
    </row>
    <row r="137" spans="1:15" s="8" customFormat="1" ht="29.25" customHeight="1" x14ac:dyDescent="0.2">
      <c r="B137" s="117" t="s">
        <v>252</v>
      </c>
      <c r="C137" s="117"/>
      <c r="D137" s="70" t="s">
        <v>40</v>
      </c>
      <c r="E137" s="70"/>
      <c r="F137" s="70"/>
      <c r="G137" s="70"/>
      <c r="H137" s="117" t="s">
        <v>21</v>
      </c>
      <c r="I137" s="117"/>
      <c r="J137" s="119">
        <v>0</v>
      </c>
      <c r="K137" s="119"/>
      <c r="L137" s="117" t="s">
        <v>256</v>
      </c>
      <c r="M137" s="117"/>
    </row>
    <row r="138" spans="1:15" s="8" customFormat="1" ht="27.75" customHeight="1" x14ac:dyDescent="0.2">
      <c r="B138" s="117" t="s">
        <v>266</v>
      </c>
      <c r="C138" s="117"/>
      <c r="D138" s="70" t="s">
        <v>40</v>
      </c>
      <c r="E138" s="70"/>
      <c r="F138" s="70"/>
      <c r="G138" s="70"/>
      <c r="H138" s="117" t="s">
        <v>21</v>
      </c>
      <c r="I138" s="117"/>
      <c r="J138" s="119">
        <v>0</v>
      </c>
      <c r="K138" s="119"/>
      <c r="L138" s="117" t="s">
        <v>265</v>
      </c>
      <c r="M138" s="117"/>
    </row>
    <row r="139" spans="1:15" s="8" customFormat="1" ht="24" hidden="1" customHeight="1" x14ac:dyDescent="0.2">
      <c r="B139" s="117">
        <v>503630896</v>
      </c>
      <c r="C139" s="117"/>
      <c r="D139" s="118" t="s">
        <v>40</v>
      </c>
      <c r="E139" s="118"/>
      <c r="F139" s="118"/>
      <c r="G139" s="32"/>
      <c r="H139" s="117" t="s">
        <v>41</v>
      </c>
      <c r="I139" s="117"/>
      <c r="J139" s="119">
        <v>0</v>
      </c>
      <c r="K139" s="119"/>
      <c r="L139" s="117" t="s">
        <v>253</v>
      </c>
      <c r="M139" s="117"/>
    </row>
    <row r="140" spans="1:15" s="8" customFormat="1" ht="24" hidden="1" customHeight="1" x14ac:dyDescent="0.2">
      <c r="B140" s="117" t="s">
        <v>42</v>
      </c>
      <c r="C140" s="117"/>
      <c r="D140" s="118" t="s">
        <v>40</v>
      </c>
      <c r="E140" s="118"/>
      <c r="F140" s="118"/>
      <c r="G140" s="32"/>
      <c r="H140" s="117" t="s">
        <v>43</v>
      </c>
      <c r="I140" s="117"/>
      <c r="J140" s="119">
        <v>0</v>
      </c>
      <c r="K140" s="119"/>
      <c r="L140" s="117" t="s">
        <v>254</v>
      </c>
      <c r="M140" s="117"/>
    </row>
    <row r="141" spans="1:15" s="8" customFormat="1" ht="24" hidden="1" customHeight="1" x14ac:dyDescent="0.2">
      <c r="B141" s="117">
        <v>21504579585</v>
      </c>
      <c r="C141" s="117"/>
      <c r="D141" s="118" t="s">
        <v>40</v>
      </c>
      <c r="E141" s="118"/>
      <c r="F141" s="118"/>
      <c r="G141" s="32"/>
      <c r="H141" s="117" t="s">
        <v>38</v>
      </c>
      <c r="I141" s="117"/>
      <c r="J141" s="119">
        <v>0</v>
      </c>
      <c r="K141" s="119"/>
      <c r="L141" s="117" t="s">
        <v>255</v>
      </c>
      <c r="M141" s="117"/>
    </row>
    <row r="142" spans="1:15" s="8" customFormat="1" ht="25.5" customHeight="1" x14ac:dyDescent="0.2">
      <c r="B142" s="117" t="s">
        <v>268</v>
      </c>
      <c r="C142" s="117"/>
      <c r="D142" s="70" t="s">
        <v>40</v>
      </c>
      <c r="E142" s="70"/>
      <c r="F142" s="70"/>
      <c r="G142" s="70"/>
      <c r="H142" s="117" t="s">
        <v>21</v>
      </c>
      <c r="I142" s="117"/>
      <c r="J142" s="119">
        <v>0</v>
      </c>
      <c r="K142" s="119"/>
      <c r="L142" s="117" t="s">
        <v>253</v>
      </c>
      <c r="M142" s="117"/>
    </row>
    <row r="143" spans="1:15" s="8" customFormat="1" ht="30.75" customHeight="1" x14ac:dyDescent="0.2">
      <c r="B143" s="117" t="s">
        <v>332</v>
      </c>
      <c r="C143" s="117"/>
      <c r="D143" s="70" t="s">
        <v>40</v>
      </c>
      <c r="E143" s="70"/>
      <c r="F143" s="70"/>
      <c r="G143" s="70"/>
      <c r="H143" s="117" t="s">
        <v>38</v>
      </c>
      <c r="I143" s="117"/>
      <c r="J143" s="69">
        <v>377644601.98000002</v>
      </c>
      <c r="K143" s="69"/>
      <c r="L143" s="117" t="s">
        <v>254</v>
      </c>
      <c r="M143" s="117"/>
    </row>
    <row r="144" spans="1:15" s="8" customFormat="1" ht="30.75" customHeight="1" x14ac:dyDescent="0.2">
      <c r="B144" s="113" t="s">
        <v>335</v>
      </c>
      <c r="C144" s="114"/>
      <c r="D144" s="70" t="s">
        <v>40</v>
      </c>
      <c r="E144" s="70"/>
      <c r="F144" s="70"/>
      <c r="G144" s="70"/>
      <c r="H144" s="117" t="s">
        <v>38</v>
      </c>
      <c r="I144" s="117"/>
      <c r="J144" s="69">
        <v>162737795.00999999</v>
      </c>
      <c r="K144" s="69"/>
      <c r="L144" s="117" t="s">
        <v>255</v>
      </c>
      <c r="M144" s="117"/>
    </row>
    <row r="145" spans="1:15" s="8" customFormat="1" ht="18" customHeight="1" x14ac:dyDescent="0.2">
      <c r="B145" s="71" t="s">
        <v>15</v>
      </c>
      <c r="C145" s="71"/>
      <c r="D145" s="71"/>
      <c r="E145" s="71"/>
      <c r="F145" s="71"/>
      <c r="G145" s="71"/>
      <c r="H145" s="106"/>
      <c r="I145" s="108"/>
      <c r="J145" s="72">
        <f>SUM(J136:K144)</f>
        <v>540382396.99000001</v>
      </c>
      <c r="K145" s="72"/>
      <c r="L145" s="78"/>
      <c r="M145" s="78"/>
    </row>
    <row r="146" spans="1:15" s="8" customFormat="1" ht="6" customHeight="1" x14ac:dyDescent="0.2">
      <c r="A146" s="21"/>
      <c r="B146" s="21"/>
      <c r="C146" s="21"/>
      <c r="D146" s="21"/>
      <c r="E146" s="21"/>
      <c r="F146" s="21"/>
      <c r="G146" s="21"/>
      <c r="H146" s="21"/>
      <c r="I146" s="21"/>
      <c r="J146" s="21"/>
      <c r="K146" s="21"/>
      <c r="L146" s="21"/>
      <c r="M146" s="21"/>
      <c r="N146" s="21"/>
      <c r="O146" s="21"/>
    </row>
    <row r="147" spans="1:15" s="8" customFormat="1" ht="30" hidden="1" customHeight="1" x14ac:dyDescent="0.2">
      <c r="B147" s="120" t="s">
        <v>261</v>
      </c>
      <c r="C147" s="120"/>
      <c r="D147" s="120"/>
      <c r="E147" s="120"/>
      <c r="F147" s="120"/>
      <c r="G147" s="120"/>
      <c r="H147" s="120"/>
      <c r="I147" s="120"/>
      <c r="J147" s="120"/>
      <c r="K147" s="120"/>
      <c r="L147" s="120"/>
      <c r="M147" s="120"/>
      <c r="N147" s="120"/>
      <c r="O147" s="21"/>
    </row>
    <row r="148" spans="1:15" s="8" customFormat="1" ht="15" x14ac:dyDescent="0.2">
      <c r="B148" s="120" t="s">
        <v>448</v>
      </c>
      <c r="C148" s="120"/>
      <c r="D148" s="120"/>
      <c r="E148" s="120"/>
      <c r="F148" s="120"/>
      <c r="G148" s="120"/>
      <c r="H148" s="120"/>
      <c r="I148" s="120"/>
      <c r="J148" s="120"/>
      <c r="K148" s="120"/>
      <c r="L148" s="120"/>
      <c r="M148" s="120"/>
      <c r="N148" s="120"/>
      <c r="O148" s="21"/>
    </row>
    <row r="149" spans="1:15" s="8" customFormat="1" ht="46.5" customHeight="1" x14ac:dyDescent="0.2">
      <c r="B149" s="120" t="s">
        <v>450</v>
      </c>
      <c r="C149" s="120"/>
      <c r="D149" s="120"/>
      <c r="E149" s="120"/>
      <c r="F149" s="120"/>
      <c r="G149" s="120"/>
      <c r="H149" s="120"/>
      <c r="I149" s="120"/>
      <c r="J149" s="120"/>
      <c r="K149" s="120"/>
      <c r="L149" s="120"/>
      <c r="M149" s="120"/>
      <c r="N149" s="120"/>
      <c r="O149" s="21"/>
    </row>
    <row r="150" spans="1:15" s="8" customFormat="1" ht="30" hidden="1" customHeight="1" x14ac:dyDescent="0.2">
      <c r="B150" s="120" t="s">
        <v>262</v>
      </c>
      <c r="C150" s="120"/>
      <c r="D150" s="120"/>
      <c r="E150" s="120"/>
      <c r="F150" s="120"/>
      <c r="G150" s="120"/>
      <c r="H150" s="120"/>
      <c r="I150" s="120"/>
      <c r="J150" s="120"/>
      <c r="K150" s="120"/>
      <c r="L150" s="120"/>
      <c r="M150" s="120"/>
      <c r="N150" s="120"/>
      <c r="O150" s="21"/>
    </row>
    <row r="151" spans="1:15" s="8" customFormat="1" ht="30" hidden="1" customHeight="1" x14ac:dyDescent="0.2">
      <c r="B151" s="120" t="s">
        <v>263</v>
      </c>
      <c r="C151" s="120"/>
      <c r="D151" s="120"/>
      <c r="E151" s="120"/>
      <c r="F151" s="120"/>
      <c r="G151" s="120"/>
      <c r="H151" s="120"/>
      <c r="I151" s="120"/>
      <c r="J151" s="120"/>
      <c r="K151" s="120"/>
      <c r="L151" s="120"/>
      <c r="M151" s="120"/>
      <c r="N151" s="120"/>
      <c r="O151" s="21"/>
    </row>
    <row r="152" spans="1:15" s="8" customFormat="1" ht="30" hidden="1" customHeight="1" x14ac:dyDescent="0.2">
      <c r="B152" s="120" t="s">
        <v>264</v>
      </c>
      <c r="C152" s="120"/>
      <c r="D152" s="120"/>
      <c r="E152" s="120"/>
      <c r="F152" s="120"/>
      <c r="G152" s="120"/>
      <c r="H152" s="120"/>
      <c r="I152" s="120"/>
      <c r="J152" s="120"/>
      <c r="K152" s="120"/>
      <c r="L152" s="120"/>
      <c r="M152" s="120"/>
      <c r="N152" s="120"/>
      <c r="O152" s="21"/>
    </row>
    <row r="153" spans="1:15" s="8" customFormat="1" ht="31.5" customHeight="1" x14ac:dyDescent="0.2">
      <c r="B153" s="120" t="s">
        <v>449</v>
      </c>
      <c r="C153" s="120"/>
      <c r="D153" s="120"/>
      <c r="E153" s="120"/>
      <c r="F153" s="120"/>
      <c r="G153" s="120"/>
      <c r="H153" s="120"/>
      <c r="I153" s="120"/>
      <c r="J153" s="120"/>
      <c r="K153" s="120"/>
      <c r="L153" s="120"/>
      <c r="M153" s="120"/>
      <c r="N153" s="120"/>
      <c r="O153" s="21"/>
    </row>
    <row r="154" spans="1:15" s="8" customFormat="1" ht="36" customHeight="1" x14ac:dyDescent="0.2">
      <c r="B154" s="120" t="s">
        <v>395</v>
      </c>
      <c r="C154" s="120"/>
      <c r="D154" s="120"/>
      <c r="E154" s="120"/>
      <c r="F154" s="120"/>
      <c r="G154" s="120"/>
      <c r="H154" s="120"/>
      <c r="I154" s="120"/>
      <c r="J154" s="120"/>
      <c r="K154" s="120"/>
      <c r="L154" s="120"/>
      <c r="M154" s="120"/>
      <c r="N154" s="120"/>
      <c r="O154" s="21"/>
    </row>
    <row r="155" spans="1:15" s="8" customFormat="1" ht="28.5" customHeight="1" x14ac:dyDescent="0.2">
      <c r="B155" s="120" t="s">
        <v>396</v>
      </c>
      <c r="C155" s="120"/>
      <c r="D155" s="120"/>
      <c r="E155" s="120"/>
      <c r="F155" s="120"/>
      <c r="G155" s="120"/>
      <c r="H155" s="120"/>
      <c r="I155" s="120"/>
      <c r="J155" s="120"/>
      <c r="K155" s="120"/>
      <c r="L155" s="120"/>
      <c r="M155" s="120"/>
      <c r="N155" s="120"/>
      <c r="O155" s="21"/>
    </row>
    <row r="156" spans="1:15" s="8" customFormat="1" ht="6" customHeight="1" x14ac:dyDescent="0.2">
      <c r="A156" s="9"/>
      <c r="B156" s="13"/>
      <c r="C156" s="13"/>
      <c r="D156" s="13"/>
      <c r="E156" s="13"/>
      <c r="F156" s="13"/>
      <c r="G156" s="13"/>
      <c r="H156" s="13"/>
      <c r="I156" s="13"/>
      <c r="J156" s="13"/>
      <c r="K156" s="13"/>
      <c r="L156" s="13"/>
      <c r="M156" s="13"/>
      <c r="N156" s="14"/>
      <c r="O156" s="14"/>
    </row>
    <row r="157" spans="1:15" s="8" customFormat="1" x14ac:dyDescent="0.2">
      <c r="A157" s="9" t="s">
        <v>301</v>
      </c>
      <c r="B157" s="9"/>
      <c r="C157" s="9"/>
      <c r="D157" s="9"/>
      <c r="E157" s="9"/>
      <c r="F157" s="9"/>
      <c r="G157" s="9"/>
      <c r="H157" s="9"/>
      <c r="I157" s="9"/>
      <c r="J157" s="9"/>
      <c r="K157" s="9"/>
      <c r="L157" s="9"/>
      <c r="M157" s="9"/>
    </row>
    <row r="158" spans="1:15" s="8" customFormat="1" ht="6" customHeight="1" x14ac:dyDescent="0.2">
      <c r="A158" s="9"/>
      <c r="B158" s="9"/>
      <c r="C158" s="9"/>
      <c r="D158" s="9"/>
      <c r="E158" s="9"/>
      <c r="F158" s="9"/>
      <c r="G158" s="9"/>
      <c r="H158" s="9"/>
      <c r="I158" s="9"/>
      <c r="J158" s="9"/>
      <c r="K158" s="9"/>
      <c r="L158" s="9"/>
      <c r="M158" s="9"/>
    </row>
    <row r="159" spans="1:15" s="8" customFormat="1" x14ac:dyDescent="0.2">
      <c r="A159" s="9" t="s">
        <v>44</v>
      </c>
      <c r="B159" s="9"/>
      <c r="C159" s="9"/>
      <c r="D159" s="9"/>
      <c r="E159" s="9"/>
      <c r="F159" s="9"/>
      <c r="G159" s="9"/>
      <c r="H159" s="9"/>
      <c r="I159" s="9"/>
      <c r="J159" s="9"/>
      <c r="K159" s="9"/>
      <c r="L159" s="9"/>
      <c r="M159" s="9"/>
    </row>
    <row r="160" spans="1:15" s="8" customFormat="1" ht="30" customHeight="1" x14ac:dyDescent="0.2">
      <c r="A160" s="76" t="s">
        <v>397</v>
      </c>
      <c r="B160" s="76"/>
      <c r="C160" s="76"/>
      <c r="D160" s="76"/>
      <c r="E160" s="76"/>
      <c r="F160" s="76"/>
      <c r="G160" s="76"/>
      <c r="H160" s="76"/>
      <c r="I160" s="76"/>
      <c r="J160" s="76"/>
      <c r="K160" s="76"/>
      <c r="L160" s="76"/>
      <c r="M160" s="76"/>
      <c r="N160" s="77"/>
      <c r="O160" s="77"/>
    </row>
    <row r="161" spans="1:16" s="8" customFormat="1" ht="30" customHeight="1" x14ac:dyDescent="0.2">
      <c r="B161" s="24" t="s">
        <v>2</v>
      </c>
      <c r="C161" s="82" t="s">
        <v>3</v>
      </c>
      <c r="D161" s="92"/>
      <c r="E161" s="92"/>
      <c r="F161" s="83"/>
      <c r="G161" s="82" t="s">
        <v>4</v>
      </c>
      <c r="H161" s="83"/>
      <c r="I161" s="82" t="s">
        <v>5</v>
      </c>
      <c r="J161" s="83"/>
      <c r="K161" s="12"/>
      <c r="L161" s="12"/>
      <c r="M161" s="12"/>
    </row>
    <row r="162" spans="1:16" s="8" customFormat="1" ht="18" customHeight="1" x14ac:dyDescent="0.2">
      <c r="B162" s="23" t="s">
        <v>45</v>
      </c>
      <c r="C162" s="101" t="s">
        <v>46</v>
      </c>
      <c r="D162" s="102"/>
      <c r="E162" s="102"/>
      <c r="F162" s="103"/>
      <c r="G162" s="84">
        <v>2133667.56</v>
      </c>
      <c r="H162" s="85"/>
      <c r="I162" s="113" t="s">
        <v>8</v>
      </c>
      <c r="J162" s="114"/>
      <c r="K162" s="29"/>
      <c r="L162" s="12"/>
      <c r="M162" s="12"/>
    </row>
    <row r="163" spans="1:16" s="8" customFormat="1" ht="24" customHeight="1" x14ac:dyDescent="0.2">
      <c r="B163" s="23" t="s">
        <v>47</v>
      </c>
      <c r="C163" s="101" t="s">
        <v>48</v>
      </c>
      <c r="D163" s="102"/>
      <c r="E163" s="102"/>
      <c r="F163" s="103"/>
      <c r="G163" s="86">
        <v>6073290.7999999998</v>
      </c>
      <c r="H163" s="87"/>
      <c r="I163" s="113" t="s">
        <v>11</v>
      </c>
      <c r="J163" s="114"/>
      <c r="K163" s="29"/>
      <c r="L163" s="12"/>
      <c r="M163" s="12"/>
    </row>
    <row r="164" spans="1:16" s="8" customFormat="1" ht="18" customHeight="1" x14ac:dyDescent="0.2">
      <c r="B164" s="106" t="s">
        <v>15</v>
      </c>
      <c r="C164" s="107"/>
      <c r="D164" s="107"/>
      <c r="E164" s="107"/>
      <c r="F164" s="108"/>
      <c r="G164" s="88">
        <f>SUM(G162:H163)</f>
        <v>8206958.3599999994</v>
      </c>
      <c r="H164" s="89"/>
      <c r="I164" s="82"/>
      <c r="J164" s="83"/>
      <c r="K164" s="29"/>
      <c r="L164" s="12"/>
      <c r="M164" s="12"/>
    </row>
    <row r="165" spans="1:16" s="8" customFormat="1" ht="6" customHeight="1" x14ac:dyDescent="0.2">
      <c r="A165" s="12"/>
      <c r="B165" s="12"/>
      <c r="C165" s="12"/>
      <c r="D165" s="12"/>
      <c r="E165" s="12"/>
      <c r="F165" s="12"/>
      <c r="G165" s="12"/>
      <c r="H165" s="12"/>
      <c r="I165" s="12"/>
      <c r="J165" s="12"/>
      <c r="K165" s="12"/>
      <c r="L165" s="12"/>
      <c r="M165" s="12"/>
    </row>
    <row r="166" spans="1:16" s="8" customFormat="1" ht="15" x14ac:dyDescent="0.2">
      <c r="A166" s="76" t="s">
        <v>240</v>
      </c>
      <c r="B166" s="76"/>
      <c r="C166" s="76"/>
      <c r="D166" s="76"/>
      <c r="E166" s="76"/>
      <c r="F166" s="76"/>
      <c r="G166" s="76"/>
      <c r="H166" s="76"/>
      <c r="I166" s="76"/>
      <c r="J166" s="76"/>
      <c r="K166" s="76"/>
      <c r="L166" s="76"/>
      <c r="M166" s="76"/>
      <c r="N166" s="77"/>
      <c r="O166" s="77"/>
    </row>
    <row r="167" spans="1:16" s="8" customFormat="1" ht="15" x14ac:dyDescent="0.2">
      <c r="B167" s="112" t="s">
        <v>399</v>
      </c>
      <c r="C167" s="112"/>
      <c r="D167" s="112"/>
      <c r="E167" s="112"/>
      <c r="F167" s="112"/>
      <c r="G167" s="112"/>
      <c r="H167" s="112"/>
      <c r="I167" s="112"/>
      <c r="J167" s="112"/>
      <c r="K167" s="112"/>
      <c r="L167" s="112"/>
      <c r="M167" s="112"/>
      <c r="N167" s="112"/>
      <c r="O167" s="112"/>
      <c r="P167" s="31"/>
    </row>
    <row r="168" spans="1:16" s="8" customFormat="1" ht="31.5" customHeight="1" x14ac:dyDescent="0.2">
      <c r="B168" s="112" t="s">
        <v>398</v>
      </c>
      <c r="C168" s="112"/>
      <c r="D168" s="112"/>
      <c r="E168" s="112"/>
      <c r="F168" s="112"/>
      <c r="G168" s="112"/>
      <c r="H168" s="112"/>
      <c r="I168" s="112"/>
      <c r="J168" s="112"/>
      <c r="K168" s="112"/>
      <c r="L168" s="112"/>
      <c r="M168" s="112"/>
      <c r="N168" s="112"/>
      <c r="O168" s="112"/>
    </row>
    <row r="169" spans="1:16" s="8" customFormat="1" ht="48" customHeight="1" x14ac:dyDescent="0.2">
      <c r="B169" s="112" t="s">
        <v>401</v>
      </c>
      <c r="C169" s="112"/>
      <c r="D169" s="112"/>
      <c r="E169" s="112"/>
      <c r="F169" s="112"/>
      <c r="G169" s="112"/>
      <c r="H169" s="112"/>
      <c r="I169" s="112"/>
      <c r="J169" s="112"/>
      <c r="K169" s="112"/>
      <c r="L169" s="112"/>
      <c r="M169" s="112"/>
      <c r="N169" s="112"/>
      <c r="O169" s="112"/>
    </row>
    <row r="170" spans="1:16" s="8" customFormat="1" ht="6" customHeight="1" x14ac:dyDescent="0.2">
      <c r="B170" s="20"/>
      <c r="C170" s="20"/>
      <c r="D170" s="20"/>
      <c r="E170" s="20"/>
      <c r="F170" s="20"/>
      <c r="G170" s="20"/>
      <c r="H170" s="20"/>
      <c r="I170" s="20"/>
      <c r="J170" s="20"/>
      <c r="K170" s="20"/>
      <c r="L170" s="20"/>
      <c r="M170" s="20"/>
      <c r="N170" s="20"/>
      <c r="O170" s="20"/>
    </row>
    <row r="171" spans="1:16" s="8" customFormat="1" ht="15" x14ac:dyDescent="0.2">
      <c r="A171" s="121" t="s">
        <v>400</v>
      </c>
      <c r="B171" s="121"/>
      <c r="C171" s="121"/>
      <c r="D171" s="121"/>
      <c r="E171" s="121"/>
      <c r="F171" s="121"/>
      <c r="G171" s="121"/>
      <c r="H171" s="121"/>
      <c r="I171" s="121"/>
      <c r="J171" s="121"/>
      <c r="K171" s="121"/>
      <c r="L171" s="121"/>
      <c r="M171" s="121"/>
      <c r="N171" s="122"/>
      <c r="O171" s="122"/>
    </row>
    <row r="172" spans="1:16" s="15" customFormat="1" ht="30.75" customHeight="1" x14ac:dyDescent="0.2">
      <c r="B172" s="112" t="s">
        <v>402</v>
      </c>
      <c r="C172" s="112"/>
      <c r="D172" s="112"/>
      <c r="E172" s="112"/>
      <c r="F172" s="112"/>
      <c r="G172" s="112"/>
      <c r="H172" s="112"/>
      <c r="I172" s="112"/>
      <c r="J172" s="112"/>
      <c r="K172" s="112"/>
      <c r="L172" s="112"/>
      <c r="M172" s="112"/>
      <c r="N172" s="112"/>
      <c r="O172" s="112"/>
    </row>
    <row r="173" spans="1:16" s="15" customFormat="1" ht="6" customHeight="1" x14ac:dyDescent="0.2">
      <c r="B173" s="20"/>
      <c r="C173" s="20"/>
      <c r="D173" s="20"/>
      <c r="E173" s="20"/>
      <c r="F173" s="20"/>
      <c r="G173" s="20"/>
      <c r="H173" s="20"/>
      <c r="I173" s="20"/>
      <c r="J173" s="20"/>
      <c r="K173" s="20"/>
      <c r="L173" s="20"/>
      <c r="M173" s="20"/>
      <c r="N173" s="20"/>
      <c r="O173" s="20"/>
    </row>
    <row r="174" spans="1:16" s="8" customFormat="1" x14ac:dyDescent="0.2">
      <c r="A174" s="9" t="s">
        <v>302</v>
      </c>
      <c r="B174" s="9"/>
      <c r="C174" s="9"/>
      <c r="D174" s="9"/>
      <c r="E174" s="9"/>
      <c r="F174" s="9"/>
      <c r="G174" s="9"/>
      <c r="H174" s="9"/>
      <c r="I174" s="9"/>
      <c r="J174" s="9"/>
      <c r="K174" s="9"/>
      <c r="L174" s="9"/>
      <c r="M174" s="9"/>
    </row>
    <row r="175" spans="1:16" s="8" customFormat="1" ht="6" customHeight="1" x14ac:dyDescent="0.2">
      <c r="A175" s="9"/>
      <c r="B175" s="9"/>
      <c r="C175" s="9"/>
      <c r="D175" s="9"/>
      <c r="E175" s="9"/>
      <c r="F175" s="9"/>
      <c r="G175" s="9"/>
      <c r="H175" s="9"/>
      <c r="I175" s="9"/>
      <c r="J175" s="9"/>
      <c r="K175" s="9"/>
      <c r="L175" s="9"/>
      <c r="M175" s="9"/>
    </row>
    <row r="176" spans="1:16" s="8" customFormat="1" x14ac:dyDescent="0.2">
      <c r="A176" s="9" t="s">
        <v>49</v>
      </c>
      <c r="B176" s="9"/>
      <c r="C176" s="9"/>
      <c r="D176" s="9"/>
      <c r="E176" s="9"/>
      <c r="F176" s="9"/>
      <c r="G176" s="9"/>
      <c r="H176" s="9"/>
      <c r="I176" s="9"/>
      <c r="J176" s="9"/>
      <c r="K176" s="9"/>
      <c r="L176" s="9"/>
      <c r="M176" s="9"/>
    </row>
    <row r="177" spans="1:15" s="8" customFormat="1" ht="32.25" customHeight="1" x14ac:dyDescent="0.2">
      <c r="A177" s="120" t="s">
        <v>403</v>
      </c>
      <c r="B177" s="120"/>
      <c r="C177" s="120"/>
      <c r="D177" s="120"/>
      <c r="E177" s="120"/>
      <c r="F177" s="120"/>
      <c r="G177" s="120"/>
      <c r="H177" s="120"/>
      <c r="I177" s="120"/>
      <c r="J177" s="120"/>
      <c r="K177" s="120"/>
      <c r="L177" s="120"/>
      <c r="M177" s="120"/>
      <c r="N177" s="120"/>
      <c r="O177" s="120"/>
    </row>
    <row r="178" spans="1:15" s="8" customFormat="1" ht="7.5" customHeight="1" x14ac:dyDescent="0.2">
      <c r="A178" s="12"/>
      <c r="B178" s="12"/>
      <c r="C178" s="12"/>
      <c r="D178" s="12"/>
      <c r="E178" s="12"/>
      <c r="F178" s="12"/>
      <c r="G178" s="12"/>
      <c r="H178" s="12"/>
      <c r="I178" s="12"/>
      <c r="J178" s="12"/>
      <c r="K178" s="12"/>
      <c r="L178" s="12"/>
      <c r="M178" s="12"/>
    </row>
    <row r="179" spans="1:15" s="8" customFormat="1" ht="24" hidden="1" customHeight="1" x14ac:dyDescent="0.2">
      <c r="B179" s="24" t="s">
        <v>2</v>
      </c>
      <c r="C179" s="82" t="s">
        <v>3</v>
      </c>
      <c r="D179" s="92"/>
      <c r="E179" s="92"/>
      <c r="F179" s="92"/>
      <c r="G179" s="83"/>
      <c r="H179" s="82" t="s">
        <v>4</v>
      </c>
      <c r="I179" s="83"/>
      <c r="J179" s="12"/>
      <c r="K179" s="12"/>
      <c r="L179" s="12"/>
      <c r="M179" s="12"/>
    </row>
    <row r="180" spans="1:15" s="8" customFormat="1" ht="24" hidden="1" customHeight="1" x14ac:dyDescent="0.2">
      <c r="B180" s="23" t="s">
        <v>50</v>
      </c>
      <c r="C180" s="95" t="s">
        <v>51</v>
      </c>
      <c r="D180" s="96"/>
      <c r="E180" s="96"/>
      <c r="F180" s="96"/>
      <c r="G180" s="97"/>
      <c r="H180" s="86">
        <v>0</v>
      </c>
      <c r="I180" s="87"/>
      <c r="J180" s="12"/>
      <c r="K180" s="12"/>
      <c r="L180" s="12"/>
      <c r="M180" s="12"/>
    </row>
    <row r="181" spans="1:15" s="8" customFormat="1" ht="19.5" hidden="1" customHeight="1" x14ac:dyDescent="0.2">
      <c r="B181" s="106" t="s">
        <v>15</v>
      </c>
      <c r="C181" s="107"/>
      <c r="D181" s="107"/>
      <c r="E181" s="107"/>
      <c r="F181" s="107"/>
      <c r="G181" s="108"/>
      <c r="H181" s="88">
        <f>+H180</f>
        <v>0</v>
      </c>
      <c r="I181" s="89"/>
      <c r="J181" s="12"/>
      <c r="K181" s="12"/>
      <c r="L181" s="12"/>
      <c r="M181" s="12"/>
    </row>
    <row r="182" spans="1:15" s="8" customFormat="1" x14ac:dyDescent="0.2">
      <c r="A182" s="9" t="s">
        <v>303</v>
      </c>
      <c r="B182" s="9"/>
      <c r="C182" s="9"/>
      <c r="D182" s="9"/>
      <c r="E182" s="9"/>
      <c r="F182" s="9"/>
      <c r="G182" s="9"/>
      <c r="H182" s="9"/>
      <c r="I182" s="9"/>
      <c r="J182" s="9"/>
      <c r="K182" s="9"/>
      <c r="L182" s="9"/>
      <c r="M182" s="9"/>
    </row>
    <row r="183" spans="1:15" s="8" customFormat="1" ht="6" customHeight="1" x14ac:dyDescent="0.2">
      <c r="A183" s="9"/>
      <c r="B183" s="9"/>
      <c r="C183" s="9"/>
      <c r="D183" s="9"/>
      <c r="E183" s="9"/>
      <c r="F183" s="9"/>
      <c r="G183" s="9"/>
      <c r="H183" s="9"/>
      <c r="I183" s="9"/>
      <c r="J183" s="9"/>
      <c r="K183" s="9"/>
      <c r="L183" s="9"/>
      <c r="M183" s="9"/>
    </row>
    <row r="184" spans="1:15" s="8" customFormat="1" x14ac:dyDescent="0.2">
      <c r="A184" s="9" t="s">
        <v>52</v>
      </c>
      <c r="B184" s="9"/>
      <c r="C184" s="9"/>
      <c r="D184" s="9"/>
      <c r="E184" s="9"/>
      <c r="F184" s="9"/>
      <c r="G184" s="9"/>
      <c r="H184" s="9"/>
      <c r="I184" s="9"/>
      <c r="J184" s="9"/>
      <c r="K184" s="9"/>
      <c r="L184" s="9"/>
      <c r="M184" s="9"/>
    </row>
    <row r="185" spans="1:15" s="8" customFormat="1" ht="32.25" customHeight="1" x14ac:dyDescent="0.2">
      <c r="A185" s="123" t="s">
        <v>404</v>
      </c>
      <c r="B185" s="123"/>
      <c r="C185" s="123"/>
      <c r="D185" s="123"/>
      <c r="E185" s="123"/>
      <c r="F185" s="123"/>
      <c r="G185" s="123"/>
      <c r="H185" s="123"/>
      <c r="I185" s="123"/>
      <c r="J185" s="123"/>
      <c r="K185" s="123"/>
      <c r="L185" s="123"/>
      <c r="M185" s="123"/>
      <c r="N185" s="123"/>
      <c r="O185" s="123"/>
    </row>
    <row r="186" spans="1:15" s="8" customFormat="1" ht="6" customHeight="1" x14ac:dyDescent="0.2">
      <c r="A186" s="9"/>
      <c r="B186" s="9"/>
      <c r="C186" s="9"/>
      <c r="D186" s="9"/>
      <c r="E186" s="9"/>
      <c r="F186" s="9"/>
      <c r="G186" s="9"/>
      <c r="H186" s="9"/>
      <c r="I186" s="9"/>
      <c r="J186" s="9"/>
      <c r="K186" s="9"/>
      <c r="L186" s="9"/>
      <c r="M186" s="9"/>
    </row>
    <row r="187" spans="1:15" s="8" customFormat="1" x14ac:dyDescent="0.2">
      <c r="A187" s="9" t="s">
        <v>411</v>
      </c>
      <c r="B187" s="9"/>
      <c r="C187" s="9"/>
      <c r="D187" s="9"/>
      <c r="E187" s="9"/>
      <c r="F187" s="9"/>
      <c r="G187" s="9"/>
      <c r="H187" s="9"/>
      <c r="I187" s="9"/>
      <c r="J187" s="9"/>
      <c r="K187" s="9"/>
      <c r="L187" s="9"/>
      <c r="M187" s="9"/>
    </row>
    <row r="188" spans="1:15" s="8" customFormat="1" ht="6" customHeight="1" x14ac:dyDescent="0.2">
      <c r="A188" s="9"/>
      <c r="B188" s="9"/>
      <c r="C188" s="9"/>
      <c r="D188" s="9"/>
      <c r="E188" s="9"/>
      <c r="F188" s="9"/>
      <c r="G188" s="9"/>
      <c r="H188" s="9"/>
      <c r="I188" s="9"/>
      <c r="J188" s="9"/>
      <c r="K188" s="9"/>
      <c r="L188" s="9"/>
      <c r="M188" s="9"/>
    </row>
    <row r="189" spans="1:15" s="8" customFormat="1" x14ac:dyDescent="0.2">
      <c r="A189" s="9" t="s">
        <v>53</v>
      </c>
      <c r="B189" s="12" t="s">
        <v>277</v>
      </c>
      <c r="C189" s="9"/>
      <c r="D189" s="9"/>
      <c r="E189" s="9"/>
      <c r="F189" s="9"/>
      <c r="G189" s="9"/>
      <c r="H189" s="9"/>
      <c r="I189" s="9"/>
      <c r="J189" s="9"/>
      <c r="K189" s="9"/>
      <c r="L189" s="9"/>
      <c r="M189" s="9"/>
    </row>
    <row r="190" spans="1:15" s="8" customFormat="1" ht="6" customHeight="1" x14ac:dyDescent="0.2">
      <c r="A190" s="12"/>
      <c r="B190" s="12"/>
      <c r="C190" s="12"/>
      <c r="D190" s="12"/>
      <c r="E190" s="12"/>
      <c r="F190" s="12"/>
      <c r="G190" s="12"/>
      <c r="H190" s="12"/>
      <c r="I190" s="12"/>
      <c r="J190" s="12"/>
      <c r="K190" s="12"/>
      <c r="L190" s="12"/>
      <c r="M190" s="12"/>
    </row>
    <row r="191" spans="1:15" s="8" customFormat="1" ht="24" customHeight="1" x14ac:dyDescent="0.2">
      <c r="B191" s="25" t="s">
        <v>54</v>
      </c>
      <c r="C191" s="82" t="s">
        <v>3</v>
      </c>
      <c r="D191" s="92"/>
      <c r="E191" s="83"/>
      <c r="F191" s="82" t="s">
        <v>4</v>
      </c>
      <c r="G191" s="83"/>
      <c r="H191" s="82" t="s">
        <v>55</v>
      </c>
      <c r="I191" s="92"/>
      <c r="J191" s="92"/>
      <c r="K191" s="83"/>
      <c r="L191" s="82" t="s">
        <v>56</v>
      </c>
      <c r="M191" s="83"/>
    </row>
    <row r="192" spans="1:15" s="8" customFormat="1" ht="26.25" customHeight="1" x14ac:dyDescent="0.2">
      <c r="B192" s="23" t="s">
        <v>57</v>
      </c>
      <c r="C192" s="101" t="s">
        <v>58</v>
      </c>
      <c r="D192" s="102"/>
      <c r="E192" s="103"/>
      <c r="F192" s="124">
        <v>301640</v>
      </c>
      <c r="G192" s="125"/>
      <c r="H192" s="126" t="s">
        <v>59</v>
      </c>
      <c r="I192" s="127"/>
      <c r="J192" s="127"/>
      <c r="K192" s="128"/>
      <c r="L192" s="104" t="s">
        <v>60</v>
      </c>
      <c r="M192" s="105"/>
    </row>
    <row r="193" spans="1:15" s="8" customFormat="1" ht="26.25" customHeight="1" x14ac:dyDescent="0.2">
      <c r="B193" s="23" t="s">
        <v>61</v>
      </c>
      <c r="C193" s="101" t="s">
        <v>62</v>
      </c>
      <c r="D193" s="102"/>
      <c r="E193" s="103"/>
      <c r="F193" s="124">
        <v>344106346.42000002</v>
      </c>
      <c r="G193" s="125"/>
      <c r="H193" s="129"/>
      <c r="I193" s="130"/>
      <c r="J193" s="130"/>
      <c r="K193" s="131"/>
      <c r="L193" s="104" t="s">
        <v>60</v>
      </c>
      <c r="M193" s="105"/>
    </row>
    <row r="194" spans="1:15" s="8" customFormat="1" ht="26.25" customHeight="1" x14ac:dyDescent="0.2">
      <c r="B194" s="23" t="s">
        <v>406</v>
      </c>
      <c r="C194" s="101" t="s">
        <v>362</v>
      </c>
      <c r="D194" s="102"/>
      <c r="E194" s="103"/>
      <c r="F194" s="124">
        <v>28632374.16</v>
      </c>
      <c r="G194" s="125"/>
      <c r="H194" s="129"/>
      <c r="I194" s="130"/>
      <c r="J194" s="130"/>
      <c r="K194" s="131"/>
      <c r="L194" s="37"/>
      <c r="M194" s="38"/>
    </row>
    <row r="195" spans="1:15" s="8" customFormat="1" ht="24" customHeight="1" x14ac:dyDescent="0.2">
      <c r="B195" s="23" t="s">
        <v>328</v>
      </c>
      <c r="C195" s="101" t="s">
        <v>322</v>
      </c>
      <c r="D195" s="102"/>
      <c r="E195" s="103"/>
      <c r="F195" s="124">
        <v>91195961.260000005</v>
      </c>
      <c r="G195" s="125"/>
      <c r="H195" s="132"/>
      <c r="I195" s="133"/>
      <c r="J195" s="133"/>
      <c r="K195" s="134"/>
      <c r="L195" s="104" t="s">
        <v>60</v>
      </c>
      <c r="M195" s="105"/>
    </row>
    <row r="196" spans="1:15" s="8" customFormat="1" ht="27.75" customHeight="1" x14ac:dyDescent="0.2">
      <c r="B196" s="23" t="s">
        <v>63</v>
      </c>
      <c r="C196" s="101" t="s">
        <v>64</v>
      </c>
      <c r="D196" s="102"/>
      <c r="E196" s="103"/>
      <c r="F196" s="124">
        <v>399622954.93000001</v>
      </c>
      <c r="G196" s="125"/>
      <c r="H196" s="126" t="s">
        <v>405</v>
      </c>
      <c r="I196" s="127"/>
      <c r="J196" s="127"/>
      <c r="K196" s="128"/>
      <c r="L196" s="104" t="s">
        <v>60</v>
      </c>
      <c r="M196" s="105"/>
    </row>
    <row r="197" spans="1:15" s="8" customFormat="1" ht="24" customHeight="1" x14ac:dyDescent="0.2">
      <c r="B197" s="23" t="s">
        <v>65</v>
      </c>
      <c r="C197" s="101" t="s">
        <v>66</v>
      </c>
      <c r="D197" s="102"/>
      <c r="E197" s="103"/>
      <c r="F197" s="124">
        <v>65947127.689999998</v>
      </c>
      <c r="G197" s="125"/>
      <c r="H197" s="129"/>
      <c r="I197" s="130"/>
      <c r="J197" s="130"/>
      <c r="K197" s="131"/>
      <c r="L197" s="104" t="s">
        <v>60</v>
      </c>
      <c r="M197" s="105"/>
    </row>
    <row r="198" spans="1:15" s="8" customFormat="1" ht="24" customHeight="1" x14ac:dyDescent="0.2">
      <c r="B198" s="23" t="s">
        <v>67</v>
      </c>
      <c r="C198" s="101" t="s">
        <v>68</v>
      </c>
      <c r="D198" s="102"/>
      <c r="E198" s="103"/>
      <c r="F198" s="124">
        <v>669461.14</v>
      </c>
      <c r="G198" s="125"/>
      <c r="H198" s="129"/>
      <c r="I198" s="130"/>
      <c r="J198" s="130"/>
      <c r="K198" s="131"/>
      <c r="L198" s="104" t="s">
        <v>60</v>
      </c>
      <c r="M198" s="105"/>
    </row>
    <row r="199" spans="1:15" s="8" customFormat="1" ht="24" customHeight="1" x14ac:dyDescent="0.2">
      <c r="B199" s="23" t="s">
        <v>69</v>
      </c>
      <c r="C199" s="101" t="s">
        <v>70</v>
      </c>
      <c r="D199" s="102"/>
      <c r="E199" s="103"/>
      <c r="F199" s="124">
        <v>120900916.63</v>
      </c>
      <c r="G199" s="125"/>
      <c r="H199" s="129"/>
      <c r="I199" s="130"/>
      <c r="J199" s="130"/>
      <c r="K199" s="131"/>
      <c r="L199" s="104" t="s">
        <v>60</v>
      </c>
      <c r="M199" s="105"/>
    </row>
    <row r="200" spans="1:15" s="8" customFormat="1" ht="24" customHeight="1" x14ac:dyDescent="0.2">
      <c r="B200" s="23" t="s">
        <v>71</v>
      </c>
      <c r="C200" s="101" t="s">
        <v>72</v>
      </c>
      <c r="D200" s="102"/>
      <c r="E200" s="103"/>
      <c r="F200" s="124">
        <v>73304500.209999993</v>
      </c>
      <c r="G200" s="125"/>
      <c r="H200" s="129"/>
      <c r="I200" s="130"/>
      <c r="J200" s="130"/>
      <c r="K200" s="131"/>
      <c r="L200" s="104" t="s">
        <v>60</v>
      </c>
      <c r="M200" s="105"/>
    </row>
    <row r="201" spans="1:15" s="8" customFormat="1" ht="15" customHeight="1" x14ac:dyDescent="0.2">
      <c r="B201" s="23" t="s">
        <v>73</v>
      </c>
      <c r="C201" s="101" t="s">
        <v>74</v>
      </c>
      <c r="D201" s="102"/>
      <c r="E201" s="103"/>
      <c r="F201" s="124">
        <v>7631925.2000000002</v>
      </c>
      <c r="G201" s="125"/>
      <c r="H201" s="129"/>
      <c r="I201" s="130"/>
      <c r="J201" s="130"/>
      <c r="K201" s="131"/>
      <c r="L201" s="104" t="s">
        <v>60</v>
      </c>
      <c r="M201" s="105"/>
    </row>
    <row r="202" spans="1:15" s="8" customFormat="1" ht="15" customHeight="1" x14ac:dyDescent="0.2">
      <c r="B202" s="23" t="s">
        <v>75</v>
      </c>
      <c r="C202" s="101" t="s">
        <v>76</v>
      </c>
      <c r="D202" s="102"/>
      <c r="E202" s="103"/>
      <c r="F202" s="124">
        <v>12215356.939999999</v>
      </c>
      <c r="G202" s="125"/>
      <c r="H202" s="129"/>
      <c r="I202" s="130"/>
      <c r="J202" s="130"/>
      <c r="K202" s="131"/>
      <c r="L202" s="104" t="s">
        <v>60</v>
      </c>
      <c r="M202" s="105"/>
    </row>
    <row r="203" spans="1:15" s="8" customFormat="1" ht="21.75" customHeight="1" x14ac:dyDescent="0.2">
      <c r="B203" s="37" t="s">
        <v>407</v>
      </c>
      <c r="C203" s="101" t="s">
        <v>290</v>
      </c>
      <c r="D203" s="102"/>
      <c r="E203" s="103"/>
      <c r="F203" s="124">
        <v>-455225501.19999999</v>
      </c>
      <c r="G203" s="125"/>
      <c r="H203" s="132"/>
      <c r="I203" s="133"/>
      <c r="J203" s="133"/>
      <c r="K203" s="134"/>
      <c r="L203" s="37"/>
      <c r="M203" s="38"/>
    </row>
    <row r="204" spans="1:15" s="8" customFormat="1" ht="63.75" customHeight="1" x14ac:dyDescent="0.2">
      <c r="B204" s="37" t="s">
        <v>408</v>
      </c>
      <c r="C204" s="101" t="s">
        <v>409</v>
      </c>
      <c r="D204" s="102"/>
      <c r="E204" s="103"/>
      <c r="F204" s="124">
        <v>1100493345.49</v>
      </c>
      <c r="G204" s="125"/>
      <c r="H204" s="104" t="s">
        <v>412</v>
      </c>
      <c r="I204" s="135"/>
      <c r="J204" s="135"/>
      <c r="K204" s="135"/>
      <c r="L204" s="135"/>
      <c r="M204" s="105"/>
    </row>
    <row r="205" spans="1:15" s="8" customFormat="1" ht="15" x14ac:dyDescent="0.2">
      <c r="B205" s="106" t="s">
        <v>410</v>
      </c>
      <c r="C205" s="107"/>
      <c r="D205" s="107"/>
      <c r="E205" s="108"/>
      <c r="F205" s="88">
        <f>SUM(F192:G204)</f>
        <v>1789796408.8700001</v>
      </c>
      <c r="G205" s="89"/>
      <c r="H205" s="136"/>
      <c r="I205" s="137"/>
      <c r="J205" s="137"/>
      <c r="K205" s="138"/>
      <c r="L205" s="136"/>
      <c r="M205" s="138"/>
    </row>
    <row r="206" spans="1:15" s="8" customFormat="1" ht="30" customHeight="1" x14ac:dyDescent="0.2">
      <c r="A206" s="123" t="s">
        <v>434</v>
      </c>
      <c r="B206" s="123"/>
      <c r="C206" s="123"/>
      <c r="D206" s="123"/>
      <c r="E206" s="123"/>
      <c r="F206" s="123"/>
      <c r="G206" s="123"/>
      <c r="H206" s="123"/>
      <c r="I206" s="123"/>
      <c r="J206" s="123"/>
      <c r="K206" s="123"/>
      <c r="L206" s="123"/>
      <c r="M206" s="123"/>
      <c r="N206" s="123"/>
      <c r="O206" s="123"/>
    </row>
    <row r="207" spans="1:15" s="8" customFormat="1" ht="30" customHeight="1" x14ac:dyDescent="0.2">
      <c r="A207" s="123" t="s">
        <v>441</v>
      </c>
      <c r="B207" s="123"/>
      <c r="C207" s="123"/>
      <c r="D207" s="123"/>
      <c r="E207" s="123"/>
      <c r="F207" s="123"/>
      <c r="G207" s="123"/>
      <c r="H207" s="123"/>
      <c r="I207" s="123"/>
      <c r="J207" s="123"/>
      <c r="K207" s="123"/>
      <c r="L207" s="123"/>
      <c r="M207" s="123"/>
      <c r="N207" s="123"/>
      <c r="O207" s="123"/>
    </row>
    <row r="208" spans="1:15" s="8" customFormat="1" ht="30" customHeight="1" x14ac:dyDescent="0.2">
      <c r="A208" s="123" t="s">
        <v>442</v>
      </c>
      <c r="B208" s="123"/>
      <c r="C208" s="123"/>
      <c r="D208" s="123"/>
      <c r="E208" s="123"/>
      <c r="F208" s="123"/>
      <c r="G208" s="123"/>
      <c r="H208" s="123"/>
      <c r="I208" s="123"/>
      <c r="J208" s="123"/>
      <c r="K208" s="123"/>
      <c r="L208" s="123"/>
      <c r="M208" s="123"/>
      <c r="N208" s="123"/>
      <c r="O208" s="123"/>
    </row>
    <row r="209" spans="1:15" s="8" customFormat="1" ht="15" x14ac:dyDescent="0.2">
      <c r="A209" s="123"/>
      <c r="B209" s="123"/>
      <c r="C209" s="123"/>
      <c r="D209" s="123"/>
      <c r="E209" s="123"/>
      <c r="F209" s="123"/>
      <c r="G209" s="123"/>
      <c r="H209" s="123"/>
      <c r="I209" s="123"/>
      <c r="J209" s="123"/>
      <c r="K209" s="123"/>
      <c r="L209" s="123"/>
      <c r="M209" s="123"/>
      <c r="N209" s="123"/>
      <c r="O209" s="123"/>
    </row>
    <row r="210" spans="1:15" s="8" customFormat="1" ht="6" customHeight="1" x14ac:dyDescent="0.2">
      <c r="A210" s="9"/>
      <c r="B210" s="9"/>
      <c r="C210" s="9"/>
      <c r="D210" s="9"/>
      <c r="E210" s="9"/>
      <c r="F210" s="9"/>
      <c r="G210" s="9"/>
      <c r="H210" s="9"/>
      <c r="I210" s="9"/>
      <c r="J210" s="9"/>
      <c r="K210" s="9"/>
      <c r="L210" s="9"/>
      <c r="M210" s="12"/>
    </row>
    <row r="211" spans="1:15" s="8" customFormat="1" ht="6" customHeight="1" x14ac:dyDescent="0.2">
      <c r="A211" s="27"/>
      <c r="B211" s="27"/>
      <c r="C211" s="27"/>
      <c r="D211" s="27"/>
      <c r="E211" s="27"/>
      <c r="F211" s="27"/>
      <c r="G211" s="9"/>
      <c r="H211" s="27"/>
      <c r="I211" s="27"/>
      <c r="J211" s="27"/>
      <c r="K211" s="27"/>
      <c r="L211" s="27"/>
      <c r="M211" s="27"/>
      <c r="N211" s="27"/>
      <c r="O211" s="27"/>
    </row>
    <row r="212" spans="1:15" s="8" customFormat="1" x14ac:dyDescent="0.2">
      <c r="A212" s="9" t="s">
        <v>321</v>
      </c>
      <c r="B212" s="9"/>
      <c r="C212" s="9"/>
      <c r="D212" s="9"/>
      <c r="E212" s="9"/>
      <c r="F212" s="9"/>
      <c r="G212" s="9"/>
      <c r="H212" s="9"/>
      <c r="I212" s="9"/>
      <c r="J212" s="9"/>
      <c r="K212" s="9"/>
      <c r="L212" s="9"/>
      <c r="M212" s="9"/>
    </row>
    <row r="213" spans="1:15" s="8" customFormat="1" ht="6" customHeight="1" x14ac:dyDescent="0.2">
      <c r="A213" s="9"/>
      <c r="B213" s="9"/>
      <c r="C213" s="9"/>
      <c r="D213" s="9"/>
      <c r="E213" s="9"/>
      <c r="F213" s="9"/>
      <c r="G213" s="9"/>
      <c r="H213" s="9"/>
      <c r="I213" s="9"/>
      <c r="J213" s="9"/>
      <c r="K213" s="9"/>
      <c r="L213" s="9"/>
      <c r="M213" s="9"/>
    </row>
    <row r="214" spans="1:15" s="8" customFormat="1" x14ac:dyDescent="0.2">
      <c r="A214" s="9" t="s">
        <v>78</v>
      </c>
      <c r="B214" s="12" t="s">
        <v>79</v>
      </c>
      <c r="C214" s="9"/>
      <c r="D214" s="9"/>
      <c r="E214" s="9"/>
      <c r="F214" s="9"/>
      <c r="G214" s="9"/>
      <c r="H214" s="9"/>
      <c r="I214" s="9"/>
      <c r="J214" s="9"/>
      <c r="K214" s="9"/>
      <c r="L214" s="9"/>
      <c r="M214" s="9"/>
    </row>
    <row r="215" spans="1:15" s="8" customFormat="1" ht="6" customHeight="1" x14ac:dyDescent="0.2">
      <c r="A215" s="12"/>
      <c r="B215" s="12"/>
      <c r="C215" s="12"/>
      <c r="D215" s="12"/>
      <c r="E215" s="12"/>
      <c r="F215" s="12"/>
      <c r="G215" s="12"/>
      <c r="H215" s="12"/>
      <c r="I215" s="12"/>
      <c r="J215" s="12"/>
      <c r="K215" s="12"/>
      <c r="L215" s="12"/>
      <c r="M215" s="12"/>
    </row>
    <row r="216" spans="1:15" s="8" customFormat="1" ht="24" x14ac:dyDescent="0.2">
      <c r="B216" s="25" t="s">
        <v>54</v>
      </c>
      <c r="C216" s="82" t="s">
        <v>80</v>
      </c>
      <c r="D216" s="92"/>
      <c r="E216" s="83"/>
      <c r="F216" s="82" t="s">
        <v>81</v>
      </c>
      <c r="G216" s="92"/>
      <c r="H216" s="92"/>
      <c r="I216" s="83"/>
      <c r="J216" s="82" t="s">
        <v>82</v>
      </c>
      <c r="K216" s="83"/>
      <c r="L216" s="82" t="s">
        <v>83</v>
      </c>
      <c r="M216" s="83"/>
      <c r="N216" s="82" t="s">
        <v>5</v>
      </c>
      <c r="O216" s="83"/>
    </row>
    <row r="217" spans="1:15" s="8" customFormat="1" ht="42.95" customHeight="1" x14ac:dyDescent="0.2">
      <c r="B217" s="23" t="s">
        <v>84</v>
      </c>
      <c r="C217" s="101" t="s">
        <v>85</v>
      </c>
      <c r="D217" s="102"/>
      <c r="E217" s="103"/>
      <c r="F217" s="101" t="s">
        <v>369</v>
      </c>
      <c r="G217" s="102"/>
      <c r="H217" s="102"/>
      <c r="I217" s="103"/>
      <c r="J217" s="104" t="s">
        <v>86</v>
      </c>
      <c r="K217" s="105"/>
      <c r="L217" s="104" t="s">
        <v>87</v>
      </c>
      <c r="M217" s="105"/>
      <c r="N217" s="104" t="s">
        <v>8</v>
      </c>
      <c r="O217" s="105"/>
    </row>
    <row r="218" spans="1:15" s="8" customFormat="1" ht="24" customHeight="1" x14ac:dyDescent="0.2">
      <c r="B218" s="23" t="s">
        <v>88</v>
      </c>
      <c r="C218" s="101" t="s">
        <v>89</v>
      </c>
      <c r="D218" s="102"/>
      <c r="E218" s="103"/>
      <c r="F218" s="101" t="s">
        <v>90</v>
      </c>
      <c r="G218" s="102"/>
      <c r="H218" s="102"/>
      <c r="I218" s="103"/>
      <c r="J218" s="104" t="s">
        <v>86</v>
      </c>
      <c r="K218" s="105"/>
      <c r="L218" s="104" t="s">
        <v>87</v>
      </c>
      <c r="M218" s="105"/>
      <c r="N218" s="104" t="s">
        <v>11</v>
      </c>
      <c r="O218" s="105"/>
    </row>
    <row r="219" spans="1:15" s="8" customFormat="1" ht="24" customHeight="1" x14ac:dyDescent="0.2">
      <c r="B219" s="23" t="s">
        <v>91</v>
      </c>
      <c r="C219" s="101" t="s">
        <v>92</v>
      </c>
      <c r="D219" s="102"/>
      <c r="E219" s="103"/>
      <c r="F219" s="101" t="s">
        <v>93</v>
      </c>
      <c r="G219" s="102"/>
      <c r="H219" s="102"/>
      <c r="I219" s="103"/>
      <c r="J219" s="104" t="s">
        <v>86</v>
      </c>
      <c r="K219" s="105"/>
      <c r="L219" s="104" t="s">
        <v>87</v>
      </c>
      <c r="M219" s="105"/>
      <c r="N219" s="104" t="s">
        <v>14</v>
      </c>
      <c r="O219" s="105"/>
    </row>
    <row r="220" spans="1:15" s="8" customFormat="1" ht="32.1" customHeight="1" x14ac:dyDescent="0.2">
      <c r="B220" s="23" t="s">
        <v>94</v>
      </c>
      <c r="C220" s="101" t="s">
        <v>95</v>
      </c>
      <c r="D220" s="102"/>
      <c r="E220" s="103"/>
      <c r="F220" s="101" t="s">
        <v>96</v>
      </c>
      <c r="G220" s="102"/>
      <c r="H220" s="102"/>
      <c r="I220" s="103"/>
      <c r="J220" s="104" t="s">
        <v>97</v>
      </c>
      <c r="K220" s="105"/>
      <c r="L220" s="104" t="s">
        <v>98</v>
      </c>
      <c r="M220" s="105"/>
      <c r="N220" s="104" t="s">
        <v>99</v>
      </c>
      <c r="O220" s="105"/>
    </row>
    <row r="221" spans="1:15" s="8" customFormat="1" ht="27" customHeight="1" x14ac:dyDescent="0.2">
      <c r="B221" s="23" t="s">
        <v>100</v>
      </c>
      <c r="C221" s="101" t="s">
        <v>101</v>
      </c>
      <c r="D221" s="102"/>
      <c r="E221" s="103"/>
      <c r="F221" s="101" t="s">
        <v>102</v>
      </c>
      <c r="G221" s="102"/>
      <c r="H221" s="102"/>
      <c r="I221" s="103"/>
      <c r="J221" s="104" t="s">
        <v>97</v>
      </c>
      <c r="K221" s="105"/>
      <c r="L221" s="104" t="s">
        <v>98</v>
      </c>
      <c r="M221" s="105"/>
      <c r="N221" s="104" t="s">
        <v>103</v>
      </c>
      <c r="O221" s="105"/>
    </row>
    <row r="222" spans="1:15" s="8" customFormat="1" ht="15" x14ac:dyDescent="0.2">
      <c r="B222" s="70" t="s">
        <v>104</v>
      </c>
      <c r="C222" s="139" t="s">
        <v>105</v>
      </c>
      <c r="D222" s="140"/>
      <c r="E222" s="141"/>
      <c r="F222" s="101" t="s">
        <v>241</v>
      </c>
      <c r="G222" s="102"/>
      <c r="H222" s="102"/>
      <c r="I222" s="103"/>
      <c r="J222" s="126" t="s">
        <v>97</v>
      </c>
      <c r="K222" s="128"/>
      <c r="L222" s="126" t="s">
        <v>98</v>
      </c>
      <c r="M222" s="128"/>
      <c r="N222" s="126" t="s">
        <v>106</v>
      </c>
      <c r="O222" s="128"/>
    </row>
    <row r="223" spans="1:15" s="8" customFormat="1" ht="15" x14ac:dyDescent="0.2">
      <c r="B223" s="70"/>
      <c r="C223" s="142"/>
      <c r="D223" s="143"/>
      <c r="E223" s="144"/>
      <c r="F223" s="101" t="s">
        <v>242</v>
      </c>
      <c r="G223" s="102"/>
      <c r="H223" s="102"/>
      <c r="I223" s="103"/>
      <c r="J223" s="129"/>
      <c r="K223" s="131"/>
      <c r="L223" s="129"/>
      <c r="M223" s="131"/>
      <c r="N223" s="129"/>
      <c r="O223" s="131"/>
    </row>
    <row r="224" spans="1:15" s="8" customFormat="1" ht="15" x14ac:dyDescent="0.2">
      <c r="B224" s="70"/>
      <c r="C224" s="145"/>
      <c r="D224" s="146"/>
      <c r="E224" s="147"/>
      <c r="F224" s="101" t="s">
        <v>243</v>
      </c>
      <c r="G224" s="102"/>
      <c r="H224" s="102"/>
      <c r="I224" s="103"/>
      <c r="J224" s="132"/>
      <c r="K224" s="134"/>
      <c r="L224" s="132"/>
      <c r="M224" s="134"/>
      <c r="N224" s="132"/>
      <c r="O224" s="134"/>
    </row>
    <row r="225" spans="1:17" s="8" customFormat="1" ht="6" customHeight="1" x14ac:dyDescent="0.2">
      <c r="A225" s="12"/>
      <c r="B225" s="12"/>
      <c r="C225" s="12"/>
      <c r="D225" s="12"/>
      <c r="E225" s="12"/>
      <c r="F225" s="12"/>
      <c r="G225" s="12"/>
      <c r="H225" s="12"/>
      <c r="I225" s="12"/>
      <c r="J225" s="12"/>
      <c r="K225" s="12"/>
      <c r="L225" s="12"/>
      <c r="M225" s="12"/>
    </row>
    <row r="226" spans="1:17" s="8" customFormat="1" ht="246.75" customHeight="1" x14ac:dyDescent="0.2">
      <c r="A226" s="76" t="s">
        <v>451</v>
      </c>
      <c r="B226" s="76"/>
      <c r="C226" s="76"/>
      <c r="D226" s="76"/>
      <c r="E226" s="76"/>
      <c r="F226" s="76"/>
      <c r="G226" s="76"/>
      <c r="H226" s="76"/>
      <c r="I226" s="76"/>
      <c r="J226" s="76"/>
      <c r="K226" s="76"/>
      <c r="L226" s="76"/>
      <c r="M226" s="76"/>
      <c r="N226" s="76"/>
      <c r="O226" s="76"/>
      <c r="P226" s="26"/>
      <c r="Q226" s="31"/>
    </row>
    <row r="227" spans="1:17" s="8" customFormat="1" ht="15" x14ac:dyDescent="0.2">
      <c r="A227" s="76" t="s">
        <v>413</v>
      </c>
      <c r="B227" s="76"/>
      <c r="C227" s="76"/>
      <c r="D227" s="76"/>
      <c r="E227" s="76"/>
      <c r="F227" s="76"/>
      <c r="G227" s="76"/>
      <c r="H227" s="76"/>
      <c r="I227" s="76"/>
      <c r="J227" s="76"/>
      <c r="K227" s="76"/>
      <c r="L227" s="76"/>
      <c r="M227" s="76"/>
      <c r="N227" s="76"/>
      <c r="O227" s="76"/>
      <c r="P227" s="31"/>
      <c r="Q227" s="31"/>
    </row>
    <row r="228" spans="1:17" s="8" customFormat="1" ht="15" x14ac:dyDescent="0.2">
      <c r="A228" s="76" t="s">
        <v>414</v>
      </c>
      <c r="B228" s="76"/>
      <c r="C228" s="76"/>
      <c r="D228" s="76"/>
      <c r="E228" s="76"/>
      <c r="F228" s="76"/>
      <c r="G228" s="76"/>
      <c r="H228" s="76"/>
      <c r="I228" s="76"/>
      <c r="J228" s="76"/>
      <c r="K228" s="76"/>
      <c r="L228" s="76"/>
      <c r="M228" s="76"/>
      <c r="N228" s="76"/>
      <c r="O228" s="76"/>
      <c r="P228" s="26">
        <f>830737.1+297135.09+112742702.52</f>
        <v>113870574.70999999</v>
      </c>
      <c r="Q228" s="31"/>
    </row>
    <row r="229" spans="1:17" s="8" customFormat="1" ht="15" customHeight="1" x14ac:dyDescent="0.2">
      <c r="A229" s="76" t="s">
        <v>415</v>
      </c>
      <c r="B229" s="76"/>
      <c r="C229" s="76"/>
      <c r="D229" s="76"/>
      <c r="E229" s="76"/>
      <c r="F229" s="76"/>
      <c r="G229" s="76"/>
      <c r="H229" s="76"/>
      <c r="I229" s="76"/>
      <c r="J229" s="76"/>
      <c r="K229" s="76"/>
      <c r="L229" s="76"/>
      <c r="M229" s="76"/>
      <c r="N229" s="77"/>
      <c r="O229" s="77"/>
      <c r="P229" s="31">
        <f>36467949.69+15510068.08+1411750.16</f>
        <v>53389767.929999992</v>
      </c>
      <c r="Q229" s="31"/>
    </row>
    <row r="230" spans="1:17" s="8" customFormat="1" ht="33" customHeight="1" x14ac:dyDescent="0.2">
      <c r="A230" s="76" t="s">
        <v>416</v>
      </c>
      <c r="B230" s="76"/>
      <c r="C230" s="76"/>
      <c r="D230" s="76"/>
      <c r="E230" s="76"/>
      <c r="F230" s="76"/>
      <c r="G230" s="76"/>
      <c r="H230" s="76"/>
      <c r="I230" s="76"/>
      <c r="J230" s="76"/>
      <c r="K230" s="76"/>
      <c r="L230" s="76"/>
      <c r="M230" s="76"/>
      <c r="N230" s="77"/>
      <c r="O230" s="77"/>
      <c r="P230" s="31"/>
      <c r="Q230" s="31"/>
    </row>
    <row r="231" spans="1:17" s="8" customFormat="1" ht="107.25" customHeight="1" x14ac:dyDescent="0.2">
      <c r="A231" s="148" t="s">
        <v>452</v>
      </c>
      <c r="B231" s="148"/>
      <c r="C231" s="148"/>
      <c r="D231" s="148"/>
      <c r="E231" s="148"/>
      <c r="F231" s="148"/>
      <c r="G231" s="148"/>
      <c r="H231" s="148"/>
      <c r="I231" s="148"/>
      <c r="J231" s="148"/>
      <c r="K231" s="148"/>
      <c r="L231" s="148"/>
      <c r="M231" s="148"/>
      <c r="N231" s="148"/>
      <c r="O231" s="148"/>
      <c r="P231" s="31">
        <f>40859053.98+17923.5+571116.55</f>
        <v>41448094.029999994</v>
      </c>
      <c r="Q231" s="31"/>
    </row>
    <row r="232" spans="1:17" s="8" customFormat="1" ht="6" customHeight="1" x14ac:dyDescent="0.2">
      <c r="A232" s="12"/>
      <c r="B232" s="12"/>
      <c r="C232" s="12"/>
      <c r="D232" s="12"/>
      <c r="E232" s="12"/>
      <c r="F232" s="12"/>
      <c r="G232" s="12"/>
      <c r="H232" s="12"/>
      <c r="I232" s="12"/>
      <c r="J232" s="12"/>
      <c r="K232" s="12"/>
      <c r="L232" s="12"/>
      <c r="M232" s="12"/>
      <c r="Q232" s="31"/>
    </row>
    <row r="233" spans="1:17" s="8" customFormat="1" x14ac:dyDescent="0.2">
      <c r="A233" s="11" t="s">
        <v>304</v>
      </c>
      <c r="B233" s="11"/>
      <c r="C233" s="11"/>
      <c r="D233" s="11"/>
      <c r="E233" s="11"/>
      <c r="F233" s="11"/>
      <c r="G233" s="11"/>
      <c r="H233" s="11"/>
      <c r="I233" s="11"/>
      <c r="J233" s="47"/>
      <c r="K233" s="11"/>
      <c r="L233" s="11"/>
      <c r="M233" s="11"/>
      <c r="Q233" s="31"/>
    </row>
    <row r="234" spans="1:17" s="8" customFormat="1" ht="6" customHeight="1" x14ac:dyDescent="0.2">
      <c r="A234" s="9"/>
      <c r="B234" s="9"/>
      <c r="C234" s="9"/>
      <c r="D234" s="9"/>
      <c r="E234" s="9"/>
      <c r="F234" s="9"/>
      <c r="G234" s="9"/>
      <c r="H234" s="9"/>
      <c r="I234" s="9"/>
      <c r="J234" s="9"/>
      <c r="K234" s="9"/>
      <c r="L234" s="9"/>
      <c r="M234" s="9"/>
      <c r="Q234" s="31"/>
    </row>
    <row r="235" spans="1:17" s="8" customFormat="1" x14ac:dyDescent="0.2">
      <c r="A235" s="9" t="s">
        <v>107</v>
      </c>
      <c r="B235" s="12" t="s">
        <v>108</v>
      </c>
      <c r="C235" s="9"/>
      <c r="D235" s="9"/>
      <c r="E235" s="9"/>
      <c r="F235" s="9"/>
      <c r="G235" s="9"/>
      <c r="H235" s="9"/>
      <c r="I235" s="9"/>
      <c r="J235" s="9"/>
      <c r="K235" s="9"/>
      <c r="L235" s="9"/>
      <c r="M235" s="9"/>
      <c r="Q235" s="31"/>
    </row>
    <row r="236" spans="1:17" s="8" customFormat="1" ht="6" customHeight="1" x14ac:dyDescent="0.2">
      <c r="A236" s="12" t="s">
        <v>109</v>
      </c>
      <c r="B236" s="12"/>
      <c r="C236" s="12"/>
      <c r="D236" s="12"/>
      <c r="E236" s="12"/>
      <c r="F236" s="12"/>
      <c r="G236" s="12"/>
      <c r="H236" s="12"/>
      <c r="I236" s="12"/>
      <c r="J236" s="12"/>
      <c r="K236" s="12"/>
      <c r="L236" s="12"/>
      <c r="M236" s="12"/>
      <c r="Q236" s="31"/>
    </row>
    <row r="237" spans="1:17" s="8" customFormat="1" x14ac:dyDescent="0.2">
      <c r="A237" s="9" t="s">
        <v>44</v>
      </c>
      <c r="B237" s="9"/>
      <c r="C237" s="9"/>
      <c r="D237" s="9"/>
      <c r="E237" s="9"/>
      <c r="F237" s="9"/>
      <c r="G237" s="9"/>
      <c r="H237" s="9"/>
      <c r="I237" s="9"/>
      <c r="J237" s="9"/>
      <c r="K237" s="9"/>
      <c r="L237" s="9"/>
      <c r="M237" s="9"/>
      <c r="Q237" s="31"/>
    </row>
    <row r="238" spans="1:17" s="8" customFormat="1" ht="31.5" customHeight="1" x14ac:dyDescent="0.2">
      <c r="A238" s="121" t="s">
        <v>417</v>
      </c>
      <c r="B238" s="121"/>
      <c r="C238" s="121"/>
      <c r="D238" s="121"/>
      <c r="E238" s="121"/>
      <c r="F238" s="121"/>
      <c r="G238" s="121"/>
      <c r="H238" s="121"/>
      <c r="I238" s="121"/>
      <c r="J238" s="121"/>
      <c r="K238" s="121"/>
      <c r="L238" s="121"/>
      <c r="M238" s="121"/>
      <c r="N238" s="122"/>
      <c r="O238" s="122"/>
      <c r="Q238" s="31"/>
    </row>
    <row r="239" spans="1:17" s="8" customFormat="1" ht="6" customHeight="1" x14ac:dyDescent="0.2">
      <c r="B239" s="12"/>
      <c r="C239" s="12"/>
      <c r="D239" s="12"/>
      <c r="E239" s="12"/>
      <c r="F239" s="12"/>
      <c r="G239" s="12"/>
      <c r="H239" s="12"/>
      <c r="I239" s="12"/>
      <c r="J239" s="12"/>
      <c r="K239" s="12"/>
      <c r="L239" s="12"/>
      <c r="M239" s="12"/>
    </row>
    <row r="240" spans="1:17" s="8" customFormat="1" ht="18" customHeight="1" x14ac:dyDescent="0.2">
      <c r="B240" s="78" t="s">
        <v>3</v>
      </c>
      <c r="C240" s="78"/>
      <c r="D240" s="78"/>
      <c r="E240" s="78"/>
      <c r="F240" s="78"/>
      <c r="G240" s="78"/>
      <c r="H240" s="78"/>
      <c r="I240" s="78"/>
      <c r="J240" s="78" t="s">
        <v>4</v>
      </c>
      <c r="K240" s="78"/>
      <c r="L240" s="78" t="s">
        <v>110</v>
      </c>
      <c r="M240" s="78"/>
      <c r="Q240" s="26"/>
    </row>
    <row r="241" spans="1:16" s="8" customFormat="1" ht="18" customHeight="1" x14ac:dyDescent="0.2">
      <c r="B241" s="68" t="s">
        <v>343</v>
      </c>
      <c r="C241" s="68"/>
      <c r="D241" s="68"/>
      <c r="E241" s="68"/>
      <c r="F241" s="68"/>
      <c r="G241" s="68"/>
      <c r="H241" s="68"/>
      <c r="I241" s="68"/>
      <c r="J241" s="69"/>
      <c r="K241" s="69"/>
      <c r="L241" s="69">
        <v>1124825865.8299999</v>
      </c>
      <c r="M241" s="69"/>
    </row>
    <row r="242" spans="1:16" s="8" customFormat="1" ht="26.25" customHeight="1" x14ac:dyDescent="0.2">
      <c r="B242" s="68" t="s">
        <v>340</v>
      </c>
      <c r="C242" s="68"/>
      <c r="D242" s="68"/>
      <c r="E242" s="68"/>
      <c r="F242" s="68"/>
      <c r="G242" s="68"/>
      <c r="H242" s="68"/>
      <c r="I242" s="68"/>
      <c r="J242" s="119">
        <v>-59100587</v>
      </c>
      <c r="K242" s="119"/>
      <c r="L242" s="69">
        <f>+L241+J242</f>
        <v>1065725278.8299999</v>
      </c>
      <c r="M242" s="69"/>
    </row>
    <row r="243" spans="1:16" s="8" customFormat="1" ht="24" hidden="1" customHeight="1" x14ac:dyDescent="0.2">
      <c r="B243" s="68" t="s">
        <v>272</v>
      </c>
      <c r="C243" s="68"/>
      <c r="D243" s="68"/>
      <c r="E243" s="68"/>
      <c r="F243" s="68"/>
      <c r="G243" s="68"/>
      <c r="H243" s="68"/>
      <c r="I243" s="68"/>
      <c r="J243" s="119">
        <v>0</v>
      </c>
      <c r="K243" s="119"/>
      <c r="L243" s="69">
        <f t="shared" ref="L243:L251" si="0">+L242+J243</f>
        <v>1065725278.8299999</v>
      </c>
      <c r="M243" s="69"/>
    </row>
    <row r="244" spans="1:16" s="8" customFormat="1" ht="24" hidden="1" customHeight="1" x14ac:dyDescent="0.2">
      <c r="B244" s="68" t="s">
        <v>273</v>
      </c>
      <c r="C244" s="68"/>
      <c r="D244" s="68"/>
      <c r="E244" s="68"/>
      <c r="F244" s="68"/>
      <c r="G244" s="68"/>
      <c r="H244" s="68"/>
      <c r="I244" s="68"/>
      <c r="J244" s="119">
        <v>0</v>
      </c>
      <c r="K244" s="119"/>
      <c r="L244" s="69">
        <f t="shared" si="0"/>
        <v>1065725278.8299999</v>
      </c>
      <c r="M244" s="69"/>
    </row>
    <row r="245" spans="1:16" s="8" customFormat="1" ht="26.25" customHeight="1" x14ac:dyDescent="0.2">
      <c r="B245" s="68" t="s">
        <v>342</v>
      </c>
      <c r="C245" s="68"/>
      <c r="D245" s="68"/>
      <c r="E245" s="68"/>
      <c r="F245" s="68"/>
      <c r="G245" s="68"/>
      <c r="H245" s="68"/>
      <c r="I245" s="68"/>
      <c r="J245" s="119">
        <v>-92619680</v>
      </c>
      <c r="K245" s="119"/>
      <c r="L245" s="69">
        <f t="shared" si="0"/>
        <v>973105598.82999992</v>
      </c>
      <c r="M245" s="69"/>
    </row>
    <row r="246" spans="1:16" s="8" customFormat="1" ht="26.25" customHeight="1" x14ac:dyDescent="0.2">
      <c r="B246" s="68" t="s">
        <v>341</v>
      </c>
      <c r="C246" s="68"/>
      <c r="D246" s="68"/>
      <c r="E246" s="68"/>
      <c r="F246" s="68"/>
      <c r="G246" s="68"/>
      <c r="H246" s="68"/>
      <c r="I246" s="68"/>
      <c r="J246" s="119">
        <v>-252960042</v>
      </c>
      <c r="K246" s="119"/>
      <c r="L246" s="69">
        <f t="shared" si="0"/>
        <v>720145556.82999992</v>
      </c>
      <c r="M246" s="69"/>
    </row>
    <row r="247" spans="1:16" s="8" customFormat="1" ht="15" x14ac:dyDescent="0.2">
      <c r="B247" s="68" t="s">
        <v>360</v>
      </c>
      <c r="C247" s="68"/>
      <c r="D247" s="68"/>
      <c r="E247" s="68"/>
      <c r="F247" s="68"/>
      <c r="G247" s="68"/>
      <c r="H247" s="68"/>
      <c r="I247" s="68"/>
      <c r="J247" s="119">
        <v>9861135.7200000007</v>
      </c>
      <c r="K247" s="119"/>
      <c r="L247" s="69">
        <f t="shared" si="0"/>
        <v>730006692.54999995</v>
      </c>
      <c r="M247" s="69"/>
    </row>
    <row r="248" spans="1:16" s="8" customFormat="1" ht="29.25" customHeight="1" x14ac:dyDescent="0.2">
      <c r="B248" s="68" t="s">
        <v>339</v>
      </c>
      <c r="C248" s="68"/>
      <c r="D248" s="68"/>
      <c r="E248" s="68"/>
      <c r="F248" s="68"/>
      <c r="G248" s="68"/>
      <c r="H248" s="68"/>
      <c r="I248" s="68"/>
      <c r="J248" s="119">
        <v>-182952.1</v>
      </c>
      <c r="K248" s="119"/>
      <c r="L248" s="69">
        <f>+L247+J248</f>
        <v>729823740.44999993</v>
      </c>
      <c r="M248" s="69"/>
    </row>
    <row r="249" spans="1:16" s="8" customFormat="1" ht="18" customHeight="1" x14ac:dyDescent="0.2">
      <c r="B249" s="68" t="s">
        <v>418</v>
      </c>
      <c r="C249" s="68"/>
      <c r="D249" s="68"/>
      <c r="E249" s="68"/>
      <c r="F249" s="68"/>
      <c r="G249" s="68"/>
      <c r="H249" s="68"/>
      <c r="I249" s="68"/>
      <c r="J249" s="119">
        <v>396709238.63</v>
      </c>
      <c r="K249" s="119"/>
      <c r="L249" s="69">
        <f t="shared" si="0"/>
        <v>1126532979.0799999</v>
      </c>
      <c r="M249" s="69"/>
    </row>
    <row r="250" spans="1:16" s="8" customFormat="1" ht="18" customHeight="1" x14ac:dyDescent="0.2">
      <c r="B250" s="68" t="s">
        <v>366</v>
      </c>
      <c r="C250" s="68"/>
      <c r="D250" s="68"/>
      <c r="E250" s="68"/>
      <c r="F250" s="68"/>
      <c r="G250" s="68"/>
      <c r="H250" s="68"/>
      <c r="I250" s="68"/>
      <c r="J250" s="119">
        <v>-47206368.520000003</v>
      </c>
      <c r="K250" s="119"/>
      <c r="L250" s="69">
        <f t="shared" si="0"/>
        <v>1079326610.5599999</v>
      </c>
      <c r="M250" s="69"/>
    </row>
    <row r="251" spans="1:16" s="8" customFormat="1" ht="18" customHeight="1" x14ac:dyDescent="0.2">
      <c r="B251" s="68" t="s">
        <v>367</v>
      </c>
      <c r="C251" s="68"/>
      <c r="D251" s="68"/>
      <c r="E251" s="68"/>
      <c r="F251" s="68"/>
      <c r="G251" s="68"/>
      <c r="H251" s="68"/>
      <c r="I251" s="68"/>
      <c r="J251" s="119">
        <v>10.54</v>
      </c>
      <c r="K251" s="119"/>
      <c r="L251" s="69">
        <f t="shared" si="0"/>
        <v>1079326621.0999999</v>
      </c>
      <c r="M251" s="69"/>
    </row>
    <row r="252" spans="1:16" s="8" customFormat="1" ht="24.75" customHeight="1" x14ac:dyDescent="0.2">
      <c r="B252" s="71" t="s">
        <v>419</v>
      </c>
      <c r="C252" s="71"/>
      <c r="D252" s="71"/>
      <c r="E252" s="71"/>
      <c r="F252" s="71"/>
      <c r="G252" s="71"/>
      <c r="H252" s="71"/>
      <c r="I252" s="71"/>
      <c r="J252" s="72">
        <f>SUM(J242:K251)</f>
        <v>-45499244.730000004</v>
      </c>
      <c r="K252" s="72"/>
      <c r="L252" s="72">
        <f>+L241+J252</f>
        <v>1079326621.0999999</v>
      </c>
      <c r="M252" s="72"/>
      <c r="P252" s="31"/>
    </row>
    <row r="253" spans="1:16" s="8" customFormat="1" ht="6" customHeight="1" x14ac:dyDescent="0.2">
      <c r="A253" s="12"/>
      <c r="B253" s="12"/>
      <c r="C253" s="12"/>
      <c r="D253" s="12"/>
      <c r="E253" s="12"/>
      <c r="F253" s="12"/>
      <c r="G253" s="12"/>
      <c r="H253" s="12"/>
      <c r="I253" s="12"/>
      <c r="J253" s="12"/>
      <c r="K253" s="12"/>
      <c r="L253" s="12"/>
      <c r="M253" s="12"/>
    </row>
    <row r="254" spans="1:16" s="8" customFormat="1" ht="24" customHeight="1" x14ac:dyDescent="0.2">
      <c r="B254" s="82" t="s">
        <v>3</v>
      </c>
      <c r="C254" s="92"/>
      <c r="D254" s="92"/>
      <c r="E254" s="83"/>
      <c r="F254" s="78" t="s">
        <v>4</v>
      </c>
      <c r="G254" s="78"/>
      <c r="H254" s="82" t="s">
        <v>111</v>
      </c>
      <c r="I254" s="92"/>
      <c r="J254" s="83"/>
      <c r="K254" s="12"/>
      <c r="L254" s="12"/>
      <c r="M254" s="46"/>
      <c r="P254" s="26"/>
    </row>
    <row r="255" spans="1:16" s="8" customFormat="1" ht="29.25" customHeight="1" x14ac:dyDescent="0.2">
      <c r="B255" s="104" t="s">
        <v>331</v>
      </c>
      <c r="C255" s="135"/>
      <c r="D255" s="135"/>
      <c r="E255" s="105"/>
      <c r="F255" s="69">
        <f>+J252</f>
        <v>-45499244.730000004</v>
      </c>
      <c r="G255" s="69"/>
      <c r="H255" s="104" t="s">
        <v>112</v>
      </c>
      <c r="I255" s="135"/>
      <c r="J255" s="105"/>
      <c r="K255" s="12"/>
      <c r="L255" s="12"/>
      <c r="M255" s="18"/>
    </row>
    <row r="256" spans="1:16" s="8" customFormat="1" ht="6" customHeight="1" x14ac:dyDescent="0.2">
      <c r="A256" s="9"/>
      <c r="B256" s="9"/>
      <c r="C256" s="9"/>
      <c r="D256" s="9"/>
      <c r="E256" s="9"/>
      <c r="F256" s="9"/>
      <c r="G256" s="9"/>
      <c r="H256" s="9"/>
      <c r="I256" s="9"/>
      <c r="J256" s="9"/>
      <c r="K256" s="12"/>
      <c r="L256" s="12"/>
      <c r="M256" s="12"/>
    </row>
    <row r="257" spans="1:15" s="8" customFormat="1" x14ac:dyDescent="0.2">
      <c r="A257" s="9" t="s">
        <v>49</v>
      </c>
      <c r="B257" s="9"/>
      <c r="C257" s="9"/>
      <c r="D257" s="9"/>
      <c r="E257" s="9"/>
      <c r="F257" s="9"/>
      <c r="G257" s="9"/>
      <c r="H257" s="9"/>
      <c r="I257" s="9"/>
      <c r="J257" s="9"/>
      <c r="K257" s="9"/>
      <c r="L257" s="34"/>
      <c r="M257" s="34"/>
    </row>
    <row r="258" spans="1:15" s="8" customFormat="1" ht="15" x14ac:dyDescent="0.2">
      <c r="A258" s="121" t="s">
        <v>439</v>
      </c>
      <c r="B258" s="121"/>
      <c r="C258" s="121"/>
      <c r="D258" s="121"/>
      <c r="E258" s="121"/>
      <c r="F258" s="121"/>
      <c r="G258" s="121"/>
      <c r="H258" s="121"/>
      <c r="I258" s="121"/>
      <c r="J258" s="121"/>
      <c r="K258" s="121"/>
      <c r="L258" s="121"/>
      <c r="M258" s="121"/>
      <c r="N258" s="122"/>
      <c r="O258" s="122"/>
    </row>
    <row r="259" spans="1:15" s="8" customFormat="1" ht="6.75" customHeight="1" x14ac:dyDescent="0.2">
      <c r="A259" s="20"/>
      <c r="B259" s="20"/>
      <c r="C259" s="20"/>
      <c r="D259" s="20"/>
      <c r="E259" s="20"/>
      <c r="F259" s="20"/>
      <c r="G259" s="20"/>
      <c r="H259" s="20"/>
      <c r="I259" s="20"/>
      <c r="J259" s="20"/>
      <c r="K259" s="20"/>
      <c r="L259" s="20"/>
      <c r="M259" s="20"/>
      <c r="N259" s="28"/>
      <c r="O259" s="28"/>
    </row>
    <row r="260" spans="1:15" s="8" customFormat="1" x14ac:dyDescent="0.2">
      <c r="A260" s="9" t="s">
        <v>52</v>
      </c>
      <c r="B260" s="9"/>
      <c r="C260" s="9"/>
      <c r="D260" s="9"/>
      <c r="E260" s="9"/>
      <c r="F260" s="9"/>
      <c r="G260" s="9"/>
      <c r="H260" s="9"/>
      <c r="I260" s="9"/>
      <c r="J260" s="9"/>
      <c r="K260" s="9"/>
      <c r="L260" s="9"/>
      <c r="M260" s="9"/>
    </row>
    <row r="261" spans="1:15" s="8" customFormat="1" ht="47.25" customHeight="1" x14ac:dyDescent="0.2">
      <c r="A261" s="121" t="s">
        <v>453</v>
      </c>
      <c r="B261" s="121"/>
      <c r="C261" s="121"/>
      <c r="D261" s="121"/>
      <c r="E261" s="121"/>
      <c r="F261" s="121"/>
      <c r="G261" s="121"/>
      <c r="H261" s="121"/>
      <c r="I261" s="121"/>
      <c r="J261" s="121"/>
      <c r="K261" s="121"/>
      <c r="L261" s="121"/>
      <c r="M261" s="121"/>
      <c r="N261" s="122"/>
      <c r="O261" s="122"/>
    </row>
    <row r="262" spans="1:15" s="8" customFormat="1" ht="6.75" customHeight="1" x14ac:dyDescent="0.2">
      <c r="A262" s="20"/>
      <c r="B262" s="20"/>
      <c r="C262" s="20"/>
      <c r="D262" s="20"/>
      <c r="E262" s="20"/>
      <c r="F262" s="20"/>
      <c r="G262" s="20"/>
      <c r="H262" s="20"/>
      <c r="I262" s="20"/>
      <c r="J262" s="20"/>
      <c r="K262" s="20"/>
      <c r="L262" s="20"/>
      <c r="M262" s="20"/>
      <c r="N262" s="28"/>
      <c r="O262" s="28"/>
    </row>
    <row r="263" spans="1:15" s="8" customFormat="1" x14ac:dyDescent="0.2">
      <c r="A263" s="9" t="s">
        <v>53</v>
      </c>
      <c r="B263" s="9"/>
      <c r="C263" s="9"/>
      <c r="D263" s="9"/>
      <c r="E263" s="9"/>
      <c r="F263" s="9"/>
      <c r="G263" s="9"/>
      <c r="H263" s="9"/>
      <c r="I263" s="9"/>
      <c r="J263" s="9"/>
      <c r="K263" s="9"/>
      <c r="L263" s="9"/>
      <c r="M263" s="9"/>
    </row>
    <row r="264" spans="1:15" s="8" customFormat="1" ht="15" x14ac:dyDescent="0.2">
      <c r="A264" s="121" t="s">
        <v>443</v>
      </c>
      <c r="B264" s="121"/>
      <c r="C264" s="121"/>
      <c r="D264" s="121"/>
      <c r="E264" s="121"/>
      <c r="F264" s="121"/>
      <c r="G264" s="121"/>
      <c r="H264" s="121"/>
      <c r="I264" s="121"/>
      <c r="J264" s="121"/>
      <c r="K264" s="121"/>
      <c r="L264" s="121"/>
      <c r="M264" s="121"/>
      <c r="N264" s="122"/>
      <c r="O264" s="122"/>
    </row>
    <row r="265" spans="1:15" s="8" customFormat="1" ht="6" customHeight="1" x14ac:dyDescent="0.2">
      <c r="A265" s="20"/>
      <c r="B265" s="20"/>
      <c r="C265" s="20"/>
      <c r="D265" s="20"/>
      <c r="E265" s="20"/>
      <c r="F265" s="20"/>
      <c r="G265" s="20"/>
      <c r="H265" s="20"/>
      <c r="I265" s="20"/>
      <c r="J265" s="20"/>
      <c r="K265" s="20"/>
      <c r="L265" s="20"/>
      <c r="M265" s="20"/>
      <c r="N265" s="28"/>
      <c r="O265" s="28"/>
    </row>
    <row r="266" spans="1:15" s="8" customFormat="1" x14ac:dyDescent="0.2">
      <c r="A266" s="11" t="s">
        <v>124</v>
      </c>
      <c r="B266" s="11"/>
      <c r="C266" s="11"/>
      <c r="D266" s="11"/>
      <c r="E266" s="11"/>
      <c r="F266" s="11"/>
      <c r="G266" s="11"/>
      <c r="H266" s="11"/>
      <c r="I266" s="11"/>
      <c r="J266" s="11"/>
      <c r="K266" s="41"/>
      <c r="L266" s="11"/>
      <c r="M266" s="11"/>
    </row>
    <row r="267" spans="1:15" s="8" customFormat="1" ht="6" customHeight="1" x14ac:dyDescent="0.2">
      <c r="A267" s="9"/>
      <c r="B267" s="9"/>
      <c r="C267" s="9"/>
      <c r="D267" s="9"/>
      <c r="E267" s="9"/>
      <c r="F267" s="9"/>
      <c r="G267" s="9"/>
      <c r="H267" s="9"/>
      <c r="I267" s="9"/>
      <c r="J267" s="9"/>
      <c r="K267" s="9"/>
      <c r="L267" s="9"/>
      <c r="M267" s="9"/>
    </row>
    <row r="268" spans="1:15" s="8" customFormat="1" x14ac:dyDescent="0.2">
      <c r="A268" s="9" t="s">
        <v>125</v>
      </c>
      <c r="B268" s="9"/>
      <c r="C268" s="9"/>
      <c r="D268" s="9"/>
      <c r="E268" s="9"/>
      <c r="F268" s="9"/>
      <c r="G268" s="9"/>
      <c r="H268" s="9"/>
      <c r="I268" s="9"/>
      <c r="J268" s="9"/>
      <c r="K268" s="9"/>
      <c r="L268" s="9"/>
      <c r="M268" s="9"/>
    </row>
    <row r="269" spans="1:15" s="8" customFormat="1" ht="6" customHeight="1" x14ac:dyDescent="0.2">
      <c r="A269" s="9"/>
      <c r="B269" s="9"/>
      <c r="C269" s="9"/>
      <c r="D269" s="9"/>
      <c r="E269" s="9"/>
      <c r="F269" s="9"/>
      <c r="G269" s="9"/>
      <c r="H269" s="9"/>
      <c r="I269" s="9"/>
      <c r="J269" s="9"/>
      <c r="K269" s="9"/>
      <c r="L269" s="9"/>
      <c r="M269" s="9"/>
    </row>
    <row r="270" spans="1:15" s="8" customFormat="1" x14ac:dyDescent="0.2">
      <c r="A270" s="9" t="s">
        <v>107</v>
      </c>
      <c r="B270" s="9"/>
      <c r="C270" s="9"/>
      <c r="D270" s="9"/>
      <c r="E270" s="9"/>
      <c r="F270" s="9"/>
      <c r="G270" s="9"/>
      <c r="H270" s="9"/>
      <c r="I270" s="9"/>
      <c r="J270" s="9"/>
      <c r="K270" s="9"/>
      <c r="L270" s="9"/>
      <c r="M270" s="9"/>
    </row>
    <row r="271" spans="1:15" s="14" customFormat="1" ht="31.5" customHeight="1" x14ac:dyDescent="0.2">
      <c r="A271" s="121" t="s">
        <v>420</v>
      </c>
      <c r="B271" s="121"/>
      <c r="C271" s="121"/>
      <c r="D271" s="121"/>
      <c r="E271" s="121"/>
      <c r="F271" s="121"/>
      <c r="G271" s="121"/>
      <c r="H271" s="121"/>
      <c r="I271" s="121"/>
      <c r="J271" s="121"/>
      <c r="K271" s="121"/>
      <c r="L271" s="121"/>
      <c r="M271" s="121"/>
      <c r="N271" s="122"/>
      <c r="O271" s="122"/>
    </row>
    <row r="272" spans="1:15" s="8" customFormat="1" ht="6" customHeight="1" x14ac:dyDescent="0.2">
      <c r="A272" s="12"/>
      <c r="B272" s="12"/>
      <c r="C272" s="12"/>
      <c r="D272" s="12"/>
      <c r="E272" s="12"/>
      <c r="F272" s="12"/>
      <c r="G272" s="12"/>
      <c r="H272" s="12"/>
      <c r="I272" s="12"/>
      <c r="J272" s="12"/>
      <c r="K272" s="12"/>
      <c r="L272" s="12"/>
      <c r="M272" s="12"/>
    </row>
    <row r="273" spans="1:15" s="8" customFormat="1" ht="27.75" customHeight="1" x14ac:dyDescent="0.2">
      <c r="B273" s="149" t="s">
        <v>3</v>
      </c>
      <c r="C273" s="150"/>
      <c r="D273" s="151"/>
      <c r="E273" s="82" t="s">
        <v>344</v>
      </c>
      <c r="F273" s="92"/>
      <c r="G273" s="83"/>
      <c r="H273" s="82" t="s">
        <v>421</v>
      </c>
      <c r="I273" s="92"/>
      <c r="J273" s="83"/>
      <c r="K273" s="12"/>
      <c r="L273" s="12"/>
      <c r="M273" s="12"/>
    </row>
    <row r="274" spans="1:15" s="8" customFormat="1" ht="18" customHeight="1" x14ac:dyDescent="0.2">
      <c r="B274" s="95" t="s">
        <v>7</v>
      </c>
      <c r="C274" s="96"/>
      <c r="D274" s="97"/>
      <c r="E274" s="152">
        <v>205723.07</v>
      </c>
      <c r="F274" s="153"/>
      <c r="G274" s="154"/>
      <c r="H274" s="152">
        <f>+G98</f>
        <v>21975.98</v>
      </c>
      <c r="I274" s="153"/>
      <c r="J274" s="154"/>
      <c r="K274" s="12"/>
      <c r="L274" s="12"/>
      <c r="M274" s="12"/>
    </row>
    <row r="275" spans="1:15" s="8" customFormat="1" ht="18" customHeight="1" x14ac:dyDescent="0.2">
      <c r="B275" s="95" t="s">
        <v>10</v>
      </c>
      <c r="C275" s="96"/>
      <c r="D275" s="97"/>
      <c r="E275" s="152">
        <v>17600585.010000002</v>
      </c>
      <c r="F275" s="153"/>
      <c r="G275" s="154"/>
      <c r="H275" s="152">
        <f>+G99</f>
        <v>19377335.309999999</v>
      </c>
      <c r="I275" s="153"/>
      <c r="J275" s="154"/>
      <c r="K275" s="12"/>
      <c r="L275" s="12"/>
      <c r="M275" s="12"/>
    </row>
    <row r="276" spans="1:15" s="8" customFormat="1" ht="18" customHeight="1" x14ac:dyDescent="0.2">
      <c r="B276" s="95" t="s">
        <v>126</v>
      </c>
      <c r="C276" s="96"/>
      <c r="D276" s="97"/>
      <c r="E276" s="152">
        <v>659267099.41999996</v>
      </c>
      <c r="F276" s="153"/>
      <c r="G276" s="154"/>
      <c r="H276" s="152">
        <f>+G100</f>
        <v>540382396.99000001</v>
      </c>
      <c r="I276" s="153"/>
      <c r="J276" s="154"/>
      <c r="K276" s="12"/>
      <c r="L276" s="12"/>
      <c r="M276" s="12"/>
    </row>
    <row r="277" spans="1:15" s="8" customFormat="1" ht="23.25" customHeight="1" x14ac:dyDescent="0.2">
      <c r="B277" s="106" t="s">
        <v>246</v>
      </c>
      <c r="C277" s="107"/>
      <c r="D277" s="108"/>
      <c r="E277" s="155">
        <f>SUM(E274:G276)</f>
        <v>677073407.5</v>
      </c>
      <c r="F277" s="156"/>
      <c r="G277" s="157"/>
      <c r="H277" s="155">
        <f>SUM(H274:J276)</f>
        <v>559781708.27999997</v>
      </c>
      <c r="I277" s="156"/>
      <c r="J277" s="157"/>
      <c r="K277" s="12"/>
      <c r="L277" s="12"/>
      <c r="M277" s="12"/>
    </row>
    <row r="278" spans="1:15" s="8" customFormat="1" x14ac:dyDescent="0.2">
      <c r="A278" s="9"/>
      <c r="B278" s="9"/>
      <c r="C278" s="9"/>
      <c r="D278" s="9"/>
      <c r="E278" s="9"/>
      <c r="F278" s="9"/>
      <c r="G278" s="9"/>
      <c r="H278" s="9"/>
      <c r="I278" s="9"/>
      <c r="J278" s="9"/>
      <c r="K278" s="12"/>
      <c r="L278" s="12"/>
      <c r="M278" s="12"/>
    </row>
    <row r="279" spans="1:15" s="8" customFormat="1" x14ac:dyDescent="0.2">
      <c r="A279" s="9" t="s">
        <v>127</v>
      </c>
      <c r="B279" s="9"/>
      <c r="C279" s="9"/>
      <c r="D279" s="9"/>
      <c r="E279" s="9"/>
      <c r="F279" s="9"/>
      <c r="G279" s="9"/>
      <c r="H279" s="9"/>
      <c r="I279" s="9"/>
      <c r="J279" s="9"/>
      <c r="K279" s="9"/>
      <c r="L279" s="9"/>
      <c r="M279" s="9"/>
    </row>
    <row r="280" spans="1:15" s="8" customFormat="1" ht="15" x14ac:dyDescent="0.2">
      <c r="A280" s="121" t="s">
        <v>426</v>
      </c>
      <c r="B280" s="121"/>
      <c r="C280" s="121"/>
      <c r="D280" s="121"/>
      <c r="E280" s="121"/>
      <c r="F280" s="121"/>
      <c r="G280" s="121"/>
      <c r="H280" s="121"/>
      <c r="I280" s="121"/>
      <c r="J280" s="121"/>
      <c r="K280" s="121"/>
      <c r="L280" s="121"/>
      <c r="M280" s="121"/>
      <c r="N280" s="122"/>
      <c r="O280" s="122"/>
    </row>
    <row r="281" spans="1:15" s="8" customFormat="1" ht="6" customHeight="1" x14ac:dyDescent="0.2">
      <c r="A281" s="12"/>
      <c r="B281" s="12"/>
      <c r="C281" s="12"/>
      <c r="D281" s="12"/>
      <c r="E281" s="12"/>
      <c r="F281" s="12"/>
      <c r="G281" s="12"/>
      <c r="H281" s="12"/>
      <c r="I281" s="12"/>
      <c r="J281" s="12"/>
      <c r="K281" s="12"/>
      <c r="L281" s="12"/>
      <c r="M281" s="12"/>
    </row>
    <row r="282" spans="1:15" s="8" customFormat="1" ht="31.5" customHeight="1" x14ac:dyDescent="0.2">
      <c r="B282" s="78" t="s">
        <v>3</v>
      </c>
      <c r="C282" s="78"/>
      <c r="D282" s="78"/>
      <c r="E282" s="78"/>
      <c r="F282" s="78" t="s">
        <v>424</v>
      </c>
      <c r="G282" s="78"/>
      <c r="H282" s="78"/>
      <c r="I282" s="78" t="s">
        <v>422</v>
      </c>
      <c r="J282" s="78"/>
      <c r="K282" s="24" t="s">
        <v>427</v>
      </c>
      <c r="L282" s="12"/>
      <c r="M282" s="12"/>
    </row>
    <row r="283" spans="1:15" s="8" customFormat="1" ht="18" customHeight="1" x14ac:dyDescent="0.2">
      <c r="B283" s="68" t="s">
        <v>361</v>
      </c>
      <c r="C283" s="68"/>
      <c r="D283" s="68"/>
      <c r="E283" s="68"/>
      <c r="F283" s="69">
        <v>21100243.43</v>
      </c>
      <c r="G283" s="69"/>
      <c r="H283" s="69"/>
      <c r="I283" s="69">
        <v>0</v>
      </c>
      <c r="J283" s="69"/>
      <c r="K283" s="61">
        <f>+F283-I283</f>
        <v>21100243.43</v>
      </c>
      <c r="L283" s="12"/>
      <c r="M283" s="12"/>
    </row>
    <row r="284" spans="1:15" s="8" customFormat="1" ht="27" customHeight="1" x14ac:dyDescent="0.2">
      <c r="B284" s="68" t="s">
        <v>362</v>
      </c>
      <c r="C284" s="68"/>
      <c r="D284" s="68"/>
      <c r="E284" s="68"/>
      <c r="F284" s="69">
        <v>28632374.16</v>
      </c>
      <c r="G284" s="69"/>
      <c r="H284" s="69"/>
      <c r="I284" s="69">
        <v>0</v>
      </c>
      <c r="J284" s="69"/>
      <c r="K284" s="61">
        <f t="shared" ref="K284:K292" si="1">+F284-I284</f>
        <v>28632374.16</v>
      </c>
      <c r="L284" s="12"/>
      <c r="M284" s="12"/>
    </row>
    <row r="285" spans="1:15" s="8" customFormat="1" ht="18" customHeight="1" x14ac:dyDescent="0.2">
      <c r="B285" s="68" t="s">
        <v>322</v>
      </c>
      <c r="C285" s="68"/>
      <c r="D285" s="68"/>
      <c r="E285" s="68"/>
      <c r="F285" s="69">
        <v>67685282.959999993</v>
      </c>
      <c r="G285" s="69"/>
      <c r="H285" s="69"/>
      <c r="I285" s="69">
        <v>0</v>
      </c>
      <c r="J285" s="69"/>
      <c r="K285" s="61">
        <f t="shared" si="1"/>
        <v>67685282.959999993</v>
      </c>
      <c r="L285" s="12"/>
      <c r="M285" s="12"/>
    </row>
    <row r="286" spans="1:15" s="8" customFormat="1" ht="18" customHeight="1" x14ac:dyDescent="0.2">
      <c r="B286" s="68" t="s">
        <v>128</v>
      </c>
      <c r="C286" s="68"/>
      <c r="D286" s="68"/>
      <c r="E286" s="68"/>
      <c r="F286" s="69">
        <v>22513167.219999999</v>
      </c>
      <c r="G286" s="69"/>
      <c r="H286" s="69"/>
      <c r="I286" s="69">
        <v>13857449.08</v>
      </c>
      <c r="J286" s="69"/>
      <c r="K286" s="61">
        <f t="shared" si="1"/>
        <v>8655718.1399999987</v>
      </c>
      <c r="L286" s="12"/>
      <c r="M286" s="12"/>
    </row>
    <row r="287" spans="1:15" s="8" customFormat="1" ht="18" customHeight="1" x14ac:dyDescent="0.2">
      <c r="B287" s="68" t="s">
        <v>66</v>
      </c>
      <c r="C287" s="68"/>
      <c r="D287" s="68"/>
      <c r="E287" s="68"/>
      <c r="F287" s="69">
        <v>2937374.06</v>
      </c>
      <c r="G287" s="69"/>
      <c r="H287" s="69"/>
      <c r="I287" s="69">
        <v>2038448.67</v>
      </c>
      <c r="J287" s="69"/>
      <c r="K287" s="61">
        <f t="shared" si="1"/>
        <v>898925.39000000013</v>
      </c>
      <c r="L287" s="12"/>
      <c r="M287" s="12"/>
    </row>
    <row r="288" spans="1:15" s="8" customFormat="1" ht="30" customHeight="1" x14ac:dyDescent="0.2">
      <c r="B288" s="68" t="s">
        <v>129</v>
      </c>
      <c r="C288" s="68"/>
      <c r="D288" s="68"/>
      <c r="E288" s="68"/>
      <c r="F288" s="69">
        <v>285890.26</v>
      </c>
      <c r="G288" s="69"/>
      <c r="H288" s="69"/>
      <c r="I288" s="69">
        <v>1738.84</v>
      </c>
      <c r="J288" s="69"/>
      <c r="K288" s="61">
        <f t="shared" si="1"/>
        <v>284151.42</v>
      </c>
      <c r="L288" s="12"/>
      <c r="M288" s="12"/>
    </row>
    <row r="289" spans="1:15" s="8" customFormat="1" ht="18" customHeight="1" x14ac:dyDescent="0.2">
      <c r="B289" s="68" t="s">
        <v>275</v>
      </c>
      <c r="C289" s="68"/>
      <c r="D289" s="68"/>
      <c r="E289" s="68"/>
      <c r="F289" s="69">
        <v>19062475.949999999</v>
      </c>
      <c r="G289" s="69"/>
      <c r="H289" s="69"/>
      <c r="I289" s="69">
        <v>10413157.800000001</v>
      </c>
      <c r="J289" s="69"/>
      <c r="K289" s="61">
        <f t="shared" si="1"/>
        <v>8649318.1499999985</v>
      </c>
      <c r="L289" s="12"/>
      <c r="M289" s="12"/>
    </row>
    <row r="290" spans="1:15" s="8" customFormat="1" ht="18" customHeight="1" x14ac:dyDescent="0.2">
      <c r="B290" s="68" t="s">
        <v>130</v>
      </c>
      <c r="C290" s="68"/>
      <c r="D290" s="68"/>
      <c r="E290" s="68"/>
      <c r="F290" s="69">
        <v>11431004.285</v>
      </c>
      <c r="G290" s="69"/>
      <c r="H290" s="69"/>
      <c r="I290" s="69">
        <v>2083434.4</v>
      </c>
      <c r="J290" s="69"/>
      <c r="K290" s="61">
        <f t="shared" si="1"/>
        <v>9347569.8849999998</v>
      </c>
      <c r="L290" s="12"/>
      <c r="M290" s="12"/>
    </row>
    <row r="291" spans="1:15" s="8" customFormat="1" ht="24" customHeight="1" x14ac:dyDescent="0.2">
      <c r="B291" s="68" t="s">
        <v>286</v>
      </c>
      <c r="C291" s="68"/>
      <c r="D291" s="68"/>
      <c r="E291" s="68"/>
      <c r="F291" s="69">
        <v>669390.75800000003</v>
      </c>
      <c r="G291" s="69"/>
      <c r="H291" s="69"/>
      <c r="I291" s="69">
        <v>392577.16</v>
      </c>
      <c r="J291" s="69"/>
      <c r="K291" s="61">
        <f t="shared" si="1"/>
        <v>276813.59800000006</v>
      </c>
      <c r="L291" s="12"/>
      <c r="M291" s="12"/>
    </row>
    <row r="292" spans="1:15" s="8" customFormat="1" ht="24" customHeight="1" x14ac:dyDescent="0.2">
      <c r="B292" s="68" t="s">
        <v>423</v>
      </c>
      <c r="C292" s="68"/>
      <c r="D292" s="68"/>
      <c r="E292" s="68"/>
      <c r="F292" s="69">
        <v>1100493345.49</v>
      </c>
      <c r="G292" s="69"/>
      <c r="H292" s="69"/>
      <c r="I292" s="69">
        <v>0</v>
      </c>
      <c r="J292" s="69"/>
      <c r="K292" s="61">
        <f t="shared" si="1"/>
        <v>1100493345.49</v>
      </c>
      <c r="L292" s="12"/>
      <c r="M292" s="12"/>
    </row>
    <row r="293" spans="1:15" s="8" customFormat="1" ht="31.5" customHeight="1" x14ac:dyDescent="0.2">
      <c r="B293" s="71" t="s">
        <v>428</v>
      </c>
      <c r="C293" s="71"/>
      <c r="D293" s="71"/>
      <c r="E293" s="71"/>
      <c r="F293" s="72">
        <f>SUM(F283:H292)</f>
        <v>1274810548.573</v>
      </c>
      <c r="G293" s="72"/>
      <c r="H293" s="72"/>
      <c r="I293" s="88">
        <f>SUM(I283:J292)</f>
        <v>28786805.949999999</v>
      </c>
      <c r="J293" s="89"/>
      <c r="K293" s="60">
        <f>SUM(K283:K292)</f>
        <v>1246023742.6229999</v>
      </c>
      <c r="L293" s="29"/>
      <c r="M293" s="12"/>
    </row>
    <row r="294" spans="1:15" s="8" customFormat="1" ht="6" customHeight="1" x14ac:dyDescent="0.2">
      <c r="A294" s="9"/>
      <c r="B294" s="9"/>
      <c r="C294" s="9"/>
      <c r="D294" s="9"/>
      <c r="E294" s="9"/>
      <c r="F294" s="9"/>
      <c r="G294" s="9"/>
      <c r="H294" s="9"/>
      <c r="I294" s="9"/>
      <c r="J294" s="9"/>
      <c r="K294" s="9"/>
      <c r="L294" s="9"/>
      <c r="M294" s="9"/>
    </row>
    <row r="295" spans="1:15" s="8" customFormat="1" ht="33.75" customHeight="1" x14ac:dyDescent="0.2">
      <c r="A295" s="123" t="s">
        <v>434</v>
      </c>
      <c r="B295" s="123"/>
      <c r="C295" s="123"/>
      <c r="D295" s="123"/>
      <c r="E295" s="123"/>
      <c r="F295" s="123"/>
      <c r="G295" s="123"/>
      <c r="H295" s="123"/>
      <c r="I295" s="123"/>
      <c r="J295" s="123"/>
      <c r="K295" s="123"/>
      <c r="L295" s="123"/>
      <c r="M295" s="123"/>
      <c r="N295" s="123"/>
      <c r="O295" s="123"/>
    </row>
    <row r="296" spans="1:15" s="8" customFormat="1" ht="33.75" customHeight="1" x14ac:dyDescent="0.2">
      <c r="A296" s="123" t="s">
        <v>441</v>
      </c>
      <c r="B296" s="123"/>
      <c r="C296" s="123"/>
      <c r="D296" s="123"/>
      <c r="E296" s="123"/>
      <c r="F296" s="123"/>
      <c r="G296" s="123"/>
      <c r="H296" s="123"/>
      <c r="I296" s="123"/>
      <c r="J296" s="123"/>
      <c r="K296" s="123"/>
      <c r="L296" s="123"/>
      <c r="M296" s="123"/>
      <c r="N296" s="123"/>
      <c r="O296" s="123"/>
    </row>
    <row r="297" spans="1:15" s="8" customFormat="1" ht="30.75" customHeight="1" x14ac:dyDescent="0.2">
      <c r="A297" s="123" t="s">
        <v>442</v>
      </c>
      <c r="B297" s="123"/>
      <c r="C297" s="123"/>
      <c r="D297" s="123"/>
      <c r="E297" s="123"/>
      <c r="F297" s="123"/>
      <c r="G297" s="123"/>
      <c r="H297" s="123"/>
      <c r="I297" s="123"/>
      <c r="J297" s="123"/>
      <c r="K297" s="123"/>
      <c r="L297" s="123"/>
      <c r="M297" s="123"/>
      <c r="N297" s="123"/>
      <c r="O297" s="123"/>
    </row>
    <row r="298" spans="1:15" s="8" customFormat="1" ht="15" customHeight="1" x14ac:dyDescent="0.2">
      <c r="A298" s="9"/>
      <c r="B298" s="9"/>
      <c r="C298" s="9"/>
      <c r="D298" s="9"/>
      <c r="E298" s="9"/>
      <c r="F298" s="9"/>
      <c r="G298" s="9"/>
      <c r="H298" s="9"/>
      <c r="I298" s="9"/>
      <c r="J298" s="9"/>
      <c r="K298" s="9"/>
      <c r="L298" s="9"/>
      <c r="M298" s="9"/>
    </row>
    <row r="299" spans="1:15" s="8" customFormat="1" ht="15" customHeight="1" x14ac:dyDescent="0.2">
      <c r="A299" s="121" t="s">
        <v>425</v>
      </c>
      <c r="B299" s="121"/>
      <c r="C299" s="121"/>
      <c r="D299" s="121"/>
      <c r="E299" s="121"/>
      <c r="F299" s="121"/>
      <c r="G299" s="121"/>
      <c r="H299" s="121"/>
      <c r="I299" s="121"/>
      <c r="J299" s="121"/>
      <c r="K299" s="121"/>
      <c r="L299" s="121"/>
      <c r="M299" s="121"/>
      <c r="N299" s="122"/>
      <c r="O299" s="122"/>
    </row>
    <row r="300" spans="1:15" s="8" customFormat="1" ht="15" customHeight="1" x14ac:dyDescent="0.2">
      <c r="A300" s="9"/>
      <c r="B300" s="78" t="s">
        <v>3</v>
      </c>
      <c r="C300" s="78"/>
      <c r="D300" s="78"/>
      <c r="E300" s="78"/>
      <c r="F300" s="78" t="s">
        <v>424</v>
      </c>
      <c r="G300" s="78"/>
      <c r="H300" s="78"/>
      <c r="I300" s="9"/>
      <c r="J300" s="9"/>
      <c r="K300" s="9"/>
      <c r="L300" s="9"/>
      <c r="M300" s="9"/>
    </row>
    <row r="301" spans="1:15" s="8" customFormat="1" x14ac:dyDescent="0.2">
      <c r="A301" s="9"/>
      <c r="B301" s="68" t="s">
        <v>432</v>
      </c>
      <c r="C301" s="68"/>
      <c r="D301" s="68"/>
      <c r="E301" s="68"/>
      <c r="F301" s="69">
        <v>111877677</v>
      </c>
      <c r="G301" s="69"/>
      <c r="H301" s="69"/>
      <c r="I301" s="9"/>
      <c r="J301" s="9"/>
      <c r="K301" s="9"/>
      <c r="L301" s="9"/>
      <c r="M301" s="9"/>
    </row>
    <row r="302" spans="1:15" s="8" customFormat="1" x14ac:dyDescent="0.2">
      <c r="A302" s="9"/>
      <c r="B302" s="71" t="s">
        <v>429</v>
      </c>
      <c r="C302" s="71"/>
      <c r="D302" s="71"/>
      <c r="E302" s="71"/>
      <c r="F302" s="72">
        <f>+F301</f>
        <v>111877677</v>
      </c>
      <c r="G302" s="72"/>
      <c r="H302" s="72"/>
      <c r="I302" s="9"/>
      <c r="J302" s="9"/>
      <c r="K302" s="9"/>
      <c r="L302" s="9"/>
      <c r="M302" s="9"/>
    </row>
    <row r="303" spans="1:15" s="8" customFormat="1" x14ac:dyDescent="0.2">
      <c r="A303" s="9"/>
      <c r="B303" s="9"/>
      <c r="C303" s="9"/>
      <c r="D303" s="9"/>
      <c r="E303" s="9"/>
      <c r="F303" s="9"/>
      <c r="G303" s="9"/>
      <c r="H303" s="9"/>
      <c r="I303" s="9"/>
      <c r="J303" s="9"/>
      <c r="K303" s="9"/>
      <c r="L303" s="9"/>
      <c r="M303" s="9"/>
    </row>
    <row r="304" spans="1:15" s="8" customFormat="1" x14ac:dyDescent="0.2">
      <c r="A304" s="9" t="s">
        <v>247</v>
      </c>
      <c r="B304" s="9"/>
      <c r="C304" s="9"/>
      <c r="D304" s="9"/>
      <c r="E304" s="9"/>
      <c r="F304" s="9"/>
      <c r="G304" s="9"/>
      <c r="H304" s="9"/>
      <c r="I304" s="9"/>
      <c r="J304" s="9"/>
      <c r="K304" s="9"/>
      <c r="L304" s="9"/>
      <c r="M304" s="9"/>
    </row>
    <row r="305" spans="1:15" s="8" customFormat="1" x14ac:dyDescent="0.2">
      <c r="A305" s="82" t="s">
        <v>282</v>
      </c>
      <c r="B305" s="92"/>
      <c r="C305" s="92"/>
      <c r="D305" s="92"/>
      <c r="E305" s="92"/>
      <c r="F305" s="92"/>
      <c r="G305" s="92"/>
      <c r="H305" s="92"/>
      <c r="I305" s="83"/>
      <c r="J305" s="9"/>
      <c r="K305" s="9"/>
      <c r="L305" s="9"/>
      <c r="M305" s="9"/>
    </row>
    <row r="306" spans="1:15" s="8" customFormat="1" ht="25.5" customHeight="1" x14ac:dyDescent="0.2">
      <c r="A306" s="149" t="s">
        <v>3</v>
      </c>
      <c r="B306" s="150"/>
      <c r="C306" s="151"/>
      <c r="D306" s="82" t="s">
        <v>430</v>
      </c>
      <c r="E306" s="92"/>
      <c r="F306" s="83"/>
      <c r="G306" s="82" t="s">
        <v>345</v>
      </c>
      <c r="H306" s="92"/>
      <c r="I306" s="83"/>
      <c r="J306" s="9"/>
      <c r="K306" s="9"/>
      <c r="L306" s="9"/>
      <c r="M306" s="9"/>
    </row>
    <row r="307" spans="1:15" s="8" customFormat="1" ht="33" customHeight="1" x14ac:dyDescent="0.2">
      <c r="A307" s="161" t="s">
        <v>288</v>
      </c>
      <c r="B307" s="162"/>
      <c r="C307" s="163"/>
      <c r="D307" s="152">
        <f>+J249</f>
        <v>396709238.63</v>
      </c>
      <c r="E307" s="153"/>
      <c r="F307" s="154"/>
      <c r="G307" s="152">
        <v>613515652.94000006</v>
      </c>
      <c r="H307" s="153"/>
      <c r="I307" s="154"/>
      <c r="J307" s="9"/>
      <c r="K307" s="34"/>
      <c r="L307" s="9"/>
      <c r="M307" s="9"/>
    </row>
    <row r="308" spans="1:15" s="8" customFormat="1" ht="36.75" hidden="1" customHeight="1" x14ac:dyDescent="0.2">
      <c r="A308" s="161" t="s">
        <v>289</v>
      </c>
      <c r="B308" s="162"/>
      <c r="C308" s="163"/>
      <c r="D308" s="164">
        <f>SUM(D309:F314)</f>
        <v>0</v>
      </c>
      <c r="E308" s="165"/>
      <c r="F308" s="166"/>
      <c r="G308" s="158">
        <f>+F117</f>
        <v>0</v>
      </c>
      <c r="H308" s="159"/>
      <c r="I308" s="160"/>
      <c r="J308" s="9"/>
      <c r="K308" s="9"/>
      <c r="L308" s="9"/>
      <c r="M308" s="9"/>
    </row>
    <row r="309" spans="1:15" s="8" customFormat="1" ht="30.75" hidden="1" customHeight="1" x14ac:dyDescent="0.2">
      <c r="A309" s="95" t="s">
        <v>290</v>
      </c>
      <c r="B309" s="96"/>
      <c r="C309" s="97"/>
      <c r="D309" s="152"/>
      <c r="E309" s="153"/>
      <c r="F309" s="154"/>
      <c r="G309" s="158">
        <f>+F118</f>
        <v>0</v>
      </c>
      <c r="H309" s="159"/>
      <c r="I309" s="160"/>
      <c r="J309" s="9"/>
      <c r="K309" s="9"/>
      <c r="L309" s="9"/>
      <c r="M309" s="9"/>
    </row>
    <row r="310" spans="1:15" s="8" customFormat="1" ht="30.75" hidden="1" customHeight="1" x14ac:dyDescent="0.2">
      <c r="A310" s="95" t="s">
        <v>291</v>
      </c>
      <c r="B310" s="96"/>
      <c r="C310" s="97"/>
      <c r="D310" s="152"/>
      <c r="E310" s="153"/>
      <c r="F310" s="154"/>
      <c r="G310" s="158">
        <f>+F119</f>
        <v>0</v>
      </c>
      <c r="H310" s="159"/>
      <c r="I310" s="160"/>
      <c r="J310" s="9"/>
      <c r="K310" s="9"/>
      <c r="L310" s="9"/>
      <c r="M310" s="9"/>
    </row>
    <row r="311" spans="1:15" s="8" customFormat="1" ht="30.75" hidden="1" customHeight="1" x14ac:dyDescent="0.2">
      <c r="A311" s="95" t="s">
        <v>292</v>
      </c>
      <c r="B311" s="96"/>
      <c r="C311" s="97"/>
      <c r="D311" s="152"/>
      <c r="E311" s="153"/>
      <c r="F311" s="154"/>
      <c r="G311" s="158">
        <v>0</v>
      </c>
      <c r="H311" s="159"/>
      <c r="I311" s="160"/>
      <c r="J311" s="9"/>
      <c r="K311" s="9"/>
      <c r="L311" s="9"/>
      <c r="M311" s="9"/>
    </row>
    <row r="312" spans="1:15" s="8" customFormat="1" ht="30.75" hidden="1" customHeight="1" x14ac:dyDescent="0.2">
      <c r="A312" s="95" t="s">
        <v>293</v>
      </c>
      <c r="B312" s="96"/>
      <c r="C312" s="97"/>
      <c r="D312" s="152"/>
      <c r="E312" s="153"/>
      <c r="F312" s="154"/>
      <c r="G312" s="158">
        <f>+F124</f>
        <v>0</v>
      </c>
      <c r="H312" s="159"/>
      <c r="I312" s="160"/>
      <c r="J312" s="9"/>
      <c r="K312" s="9"/>
      <c r="L312" s="9"/>
      <c r="M312" s="9"/>
    </row>
    <row r="313" spans="1:15" s="8" customFormat="1" ht="39" hidden="1" customHeight="1" x14ac:dyDescent="0.2">
      <c r="A313" s="95" t="s">
        <v>294</v>
      </c>
      <c r="B313" s="96"/>
      <c r="C313" s="97"/>
      <c r="D313" s="152"/>
      <c r="E313" s="153"/>
      <c r="F313" s="154"/>
      <c r="G313" s="158">
        <f>+F125</f>
        <v>0</v>
      </c>
      <c r="H313" s="159"/>
      <c r="I313" s="160"/>
      <c r="J313" s="9"/>
      <c r="K313" s="9"/>
      <c r="L313" s="9"/>
      <c r="M313" s="9"/>
    </row>
    <row r="314" spans="1:15" s="8" customFormat="1" ht="30.75" hidden="1" customHeight="1" x14ac:dyDescent="0.2">
      <c r="A314" s="95" t="s">
        <v>295</v>
      </c>
      <c r="B314" s="96"/>
      <c r="C314" s="97"/>
      <c r="D314" s="152"/>
      <c r="E314" s="153"/>
      <c r="F314" s="154"/>
      <c r="G314" s="158">
        <f>+F117</f>
        <v>0</v>
      </c>
      <c r="H314" s="159"/>
      <c r="I314" s="160"/>
      <c r="J314" s="9"/>
      <c r="K314" s="9"/>
      <c r="L314" s="9"/>
      <c r="M314" s="9"/>
    </row>
    <row r="315" spans="1:15" s="8" customFormat="1" ht="33" customHeight="1" x14ac:dyDescent="0.2">
      <c r="A315" s="170" t="s">
        <v>296</v>
      </c>
      <c r="B315" s="171"/>
      <c r="C315" s="172"/>
      <c r="D315" s="155">
        <f>+D307+D308</f>
        <v>396709238.63</v>
      </c>
      <c r="E315" s="156"/>
      <c r="F315" s="157"/>
      <c r="G315" s="155">
        <f>+G307</f>
        <v>613515652.94000006</v>
      </c>
      <c r="H315" s="156"/>
      <c r="I315" s="157"/>
      <c r="J315" s="9"/>
      <c r="K315" s="9"/>
      <c r="L315" s="9"/>
      <c r="M315" s="9"/>
    </row>
    <row r="316" spans="1:15" s="8" customFormat="1" x14ac:dyDescent="0.2">
      <c r="A316" s="9"/>
      <c r="B316" s="9"/>
      <c r="C316" s="9"/>
      <c r="D316" s="9"/>
      <c r="E316" s="9"/>
      <c r="G316" s="9"/>
      <c r="H316" s="9"/>
      <c r="I316" s="9"/>
      <c r="J316" s="9"/>
      <c r="K316" s="9"/>
      <c r="L316" s="9"/>
      <c r="M316" s="9"/>
    </row>
    <row r="317" spans="1:15" s="8" customFormat="1" ht="40.5" customHeight="1" x14ac:dyDescent="0.2">
      <c r="A317" s="112" t="s">
        <v>431</v>
      </c>
      <c r="B317" s="112"/>
      <c r="C317" s="112"/>
      <c r="D317" s="112"/>
      <c r="E317" s="112"/>
      <c r="F317" s="112"/>
      <c r="G317" s="112"/>
      <c r="H317" s="112"/>
      <c r="I317" s="112"/>
      <c r="J317" s="112"/>
      <c r="K317" s="112"/>
      <c r="L317" s="112"/>
      <c r="M317" s="112"/>
      <c r="N317" s="112"/>
      <c r="O317" s="112"/>
    </row>
    <row r="318" spans="1:15" s="8" customFormat="1" ht="15" x14ac:dyDescent="0.2">
      <c r="A318" s="20"/>
      <c r="B318" s="20"/>
      <c r="C318" s="20"/>
      <c r="D318" s="20"/>
      <c r="E318" s="20"/>
      <c r="F318" s="20"/>
      <c r="G318" s="20"/>
      <c r="H318" s="20"/>
      <c r="I318" s="20"/>
      <c r="J318" s="20"/>
      <c r="K318" s="20"/>
      <c r="L318" s="20"/>
      <c r="M318" s="20"/>
      <c r="N318" s="28"/>
      <c r="O318" s="28"/>
    </row>
    <row r="319" spans="1:15" s="8" customFormat="1" ht="27" customHeight="1" x14ac:dyDescent="0.2">
      <c r="A319" s="11" t="s">
        <v>276</v>
      </c>
      <c r="B319" s="11"/>
      <c r="C319" s="11"/>
      <c r="D319" s="11"/>
      <c r="E319" s="11"/>
      <c r="F319" s="11"/>
      <c r="G319" s="11"/>
      <c r="H319" s="11"/>
      <c r="I319" s="11"/>
      <c r="J319" s="11"/>
      <c r="K319" s="11"/>
      <c r="L319" s="11"/>
      <c r="M319" s="11"/>
    </row>
    <row r="320" spans="1:15" s="8" customFormat="1" x14ac:dyDescent="0.2">
      <c r="A320" s="9" t="s">
        <v>107</v>
      </c>
      <c r="B320" s="9"/>
      <c r="C320" s="9"/>
      <c r="D320" s="9"/>
      <c r="E320" s="9"/>
      <c r="F320" s="9"/>
      <c r="G320" s="9"/>
      <c r="H320" s="9"/>
      <c r="I320" s="9"/>
      <c r="J320" s="9"/>
      <c r="K320" s="9"/>
      <c r="L320" s="9"/>
      <c r="M320" s="9"/>
    </row>
    <row r="321" spans="1:17" s="8" customFormat="1" ht="46.5" customHeight="1" x14ac:dyDescent="0.2">
      <c r="A321" s="112" t="s">
        <v>433</v>
      </c>
      <c r="B321" s="112"/>
      <c r="C321" s="112"/>
      <c r="D321" s="112"/>
      <c r="E321" s="112"/>
      <c r="F321" s="112"/>
      <c r="G321" s="112"/>
      <c r="H321" s="112"/>
      <c r="I321" s="112"/>
      <c r="J321" s="112"/>
      <c r="K321" s="112"/>
      <c r="L321" s="112"/>
      <c r="M321" s="112"/>
      <c r="N321" s="112"/>
      <c r="O321" s="112"/>
    </row>
    <row r="322" spans="1:17" s="8" customFormat="1" ht="15" x14ac:dyDescent="0.2">
      <c r="A322" s="20"/>
      <c r="B322" s="20"/>
      <c r="C322" s="20"/>
      <c r="D322" s="20"/>
      <c r="E322" s="20"/>
      <c r="F322" s="20"/>
      <c r="G322" s="20"/>
      <c r="H322" s="20"/>
      <c r="I322" s="20"/>
      <c r="J322" s="20"/>
      <c r="K322" s="20"/>
      <c r="L322" s="20"/>
      <c r="M322" s="20"/>
      <c r="N322" s="28"/>
      <c r="O322" s="28"/>
    </row>
    <row r="323" spans="1:17" s="8" customFormat="1" ht="27" customHeight="1" x14ac:dyDescent="0.2">
      <c r="A323" s="10" t="s">
        <v>131</v>
      </c>
      <c r="B323" s="20"/>
      <c r="C323" s="20"/>
      <c r="D323" s="20"/>
      <c r="E323" s="20"/>
      <c r="F323" s="20"/>
      <c r="G323" s="20"/>
      <c r="H323" s="20"/>
      <c r="I323" s="20"/>
      <c r="J323" s="20"/>
      <c r="K323" s="20"/>
      <c r="L323" s="20"/>
      <c r="M323" s="20"/>
      <c r="N323" s="28"/>
      <c r="O323" s="28"/>
    </row>
    <row r="324" spans="1:17" s="8" customFormat="1" x14ac:dyDescent="0.2">
      <c r="A324" s="11" t="s">
        <v>132</v>
      </c>
      <c r="B324" s="11"/>
      <c r="C324" s="11"/>
      <c r="D324" s="11"/>
      <c r="E324" s="11"/>
      <c r="F324" s="11"/>
      <c r="G324" s="11"/>
      <c r="H324" s="11"/>
      <c r="I324" s="11"/>
      <c r="J324" s="11"/>
      <c r="K324" s="11"/>
      <c r="L324" s="11"/>
      <c r="M324" s="11"/>
    </row>
    <row r="325" spans="1:17" s="8" customFormat="1" x14ac:dyDescent="0.2">
      <c r="A325" s="9"/>
      <c r="B325" s="9"/>
      <c r="C325" s="9"/>
      <c r="D325" s="9"/>
      <c r="E325" s="9"/>
      <c r="F325" s="9"/>
      <c r="G325" s="9"/>
      <c r="H325" s="9"/>
      <c r="I325" s="9"/>
      <c r="J325" s="9"/>
      <c r="K325" s="9"/>
      <c r="L325" s="9"/>
      <c r="M325" s="9"/>
    </row>
    <row r="326" spans="1:17" s="8" customFormat="1" x14ac:dyDescent="0.2">
      <c r="A326" s="9" t="s">
        <v>1</v>
      </c>
      <c r="B326" s="9"/>
      <c r="C326" s="9"/>
      <c r="D326" s="9"/>
      <c r="E326" s="9"/>
      <c r="F326" s="9"/>
      <c r="G326" s="9"/>
      <c r="H326" s="9"/>
      <c r="I326" s="9"/>
      <c r="J326" s="9"/>
      <c r="K326" s="9"/>
      <c r="L326" s="9"/>
      <c r="M326" s="9"/>
    </row>
    <row r="327" spans="1:17" s="8" customFormat="1" ht="31.5" customHeight="1" x14ac:dyDescent="0.2">
      <c r="A327" s="122" t="s">
        <v>133</v>
      </c>
      <c r="B327" s="122"/>
      <c r="C327" s="122"/>
      <c r="D327" s="122"/>
      <c r="E327" s="122"/>
      <c r="F327" s="122"/>
      <c r="G327" s="122"/>
      <c r="H327" s="122"/>
      <c r="I327" s="122"/>
      <c r="J327" s="122"/>
      <c r="K327" s="122"/>
      <c r="L327" s="122"/>
      <c r="M327" s="122"/>
      <c r="N327" s="122"/>
      <c r="O327" s="122"/>
    </row>
    <row r="328" spans="1:17" s="14" customFormat="1" ht="32.25" customHeight="1" x14ac:dyDescent="0.2">
      <c r="A328" s="8"/>
      <c r="B328" s="149" t="s">
        <v>134</v>
      </c>
      <c r="C328" s="150"/>
      <c r="D328" s="150"/>
      <c r="E328" s="149" t="s">
        <v>346</v>
      </c>
      <c r="F328" s="151"/>
      <c r="G328" s="82" t="s">
        <v>440</v>
      </c>
      <c r="H328" s="92"/>
      <c r="I328" s="83"/>
      <c r="J328" s="78" t="s">
        <v>135</v>
      </c>
      <c r="K328" s="78"/>
      <c r="L328" s="78"/>
      <c r="M328" s="78" t="s">
        <v>136</v>
      </c>
      <c r="N328" s="78"/>
      <c r="O328" s="78"/>
    </row>
    <row r="329" spans="1:17" s="14" customFormat="1" ht="26.25" customHeight="1" x14ac:dyDescent="0.2">
      <c r="A329" s="8"/>
      <c r="B329" s="167"/>
      <c r="C329" s="168"/>
      <c r="D329" s="168"/>
      <c r="E329" s="167"/>
      <c r="F329" s="169"/>
      <c r="G329" s="82" t="s">
        <v>137</v>
      </c>
      <c r="H329" s="83"/>
      <c r="I329" s="24" t="s">
        <v>138</v>
      </c>
      <c r="J329" s="78"/>
      <c r="K329" s="78"/>
      <c r="L329" s="78"/>
      <c r="M329" s="78"/>
      <c r="N329" s="78"/>
      <c r="O329" s="78"/>
      <c r="Q329" s="33"/>
    </row>
    <row r="330" spans="1:17" s="14" customFormat="1" ht="15" x14ac:dyDescent="0.2">
      <c r="A330" s="8"/>
      <c r="B330" s="101" t="s">
        <v>121</v>
      </c>
      <c r="C330" s="102"/>
      <c r="D330" s="103"/>
      <c r="E330" s="86">
        <v>2433604769</v>
      </c>
      <c r="F330" s="87"/>
      <c r="G330" s="86">
        <v>2433604769</v>
      </c>
      <c r="H330" s="87"/>
      <c r="I330" s="1">
        <f t="shared" ref="I330:I336" si="2">+G330/E330</f>
        <v>1</v>
      </c>
      <c r="J330" s="70" t="s">
        <v>139</v>
      </c>
      <c r="K330" s="70"/>
      <c r="L330" s="70"/>
      <c r="M330" s="70" t="s">
        <v>139</v>
      </c>
      <c r="N330" s="70"/>
      <c r="O330" s="70"/>
      <c r="Q330" s="33"/>
    </row>
    <row r="331" spans="1:17" s="14" customFormat="1" ht="15" x14ac:dyDescent="0.2">
      <c r="A331" s="8"/>
      <c r="B331" s="101" t="s">
        <v>140</v>
      </c>
      <c r="C331" s="102"/>
      <c r="D331" s="103"/>
      <c r="E331" s="86">
        <v>64157085.460000001</v>
      </c>
      <c r="F331" s="87"/>
      <c r="G331" s="86">
        <v>51108458.399999999</v>
      </c>
      <c r="H331" s="87"/>
      <c r="I331" s="1">
        <f t="shared" si="2"/>
        <v>0.7966144040608667</v>
      </c>
      <c r="J331" s="70" t="s">
        <v>139</v>
      </c>
      <c r="K331" s="70"/>
      <c r="L331" s="70"/>
      <c r="M331" s="70" t="s">
        <v>139</v>
      </c>
      <c r="N331" s="70"/>
      <c r="O331" s="70"/>
      <c r="Q331" s="33"/>
    </row>
    <row r="332" spans="1:17" s="14" customFormat="1" ht="23.25" customHeight="1" x14ac:dyDescent="0.2">
      <c r="A332" s="8"/>
      <c r="B332" s="101" t="s">
        <v>122</v>
      </c>
      <c r="C332" s="102"/>
      <c r="D332" s="103"/>
      <c r="E332" s="86">
        <v>538818212.05999994</v>
      </c>
      <c r="F332" s="87"/>
      <c r="G332" s="86">
        <v>400679329.33999997</v>
      </c>
      <c r="H332" s="87"/>
      <c r="I332" s="1">
        <f t="shared" si="2"/>
        <v>0.74362618109757295</v>
      </c>
      <c r="J332" s="70" t="s">
        <v>139</v>
      </c>
      <c r="K332" s="70"/>
      <c r="L332" s="70"/>
      <c r="M332" s="70" t="s">
        <v>139</v>
      </c>
      <c r="N332" s="70"/>
      <c r="O332" s="70"/>
      <c r="Q332" s="33"/>
    </row>
    <row r="333" spans="1:17" s="14" customFormat="1" ht="23.25" customHeight="1" x14ac:dyDescent="0.2">
      <c r="A333" s="8"/>
      <c r="B333" s="101" t="s">
        <v>141</v>
      </c>
      <c r="C333" s="102"/>
      <c r="D333" s="103"/>
      <c r="E333" s="86">
        <v>340785561.45999998</v>
      </c>
      <c r="F333" s="87"/>
      <c r="G333" s="86">
        <v>311193796.98000002</v>
      </c>
      <c r="H333" s="87"/>
      <c r="I333" s="1">
        <f t="shared" si="2"/>
        <v>0.91316602630339627</v>
      </c>
      <c r="J333" s="70" t="s">
        <v>139</v>
      </c>
      <c r="K333" s="70"/>
      <c r="L333" s="70"/>
      <c r="M333" s="70" t="s">
        <v>139</v>
      </c>
      <c r="N333" s="70"/>
      <c r="O333" s="70"/>
      <c r="Q333" s="33"/>
    </row>
    <row r="334" spans="1:17" s="14" customFormat="1" ht="23.25" customHeight="1" x14ac:dyDescent="0.2">
      <c r="A334" s="8"/>
      <c r="B334" s="101" t="s">
        <v>142</v>
      </c>
      <c r="C334" s="102"/>
      <c r="D334" s="103"/>
      <c r="E334" s="86">
        <v>132251467.84999999</v>
      </c>
      <c r="F334" s="87"/>
      <c r="G334" s="86">
        <v>77999545.983999997</v>
      </c>
      <c r="H334" s="87"/>
      <c r="I334" s="1">
        <f t="shared" si="2"/>
        <v>0.58978208145460675</v>
      </c>
      <c r="J334" s="70" t="s">
        <v>139</v>
      </c>
      <c r="K334" s="70"/>
      <c r="L334" s="70"/>
      <c r="M334" s="70" t="s">
        <v>139</v>
      </c>
      <c r="N334" s="70"/>
      <c r="O334" s="70"/>
      <c r="Q334" s="33"/>
    </row>
    <row r="335" spans="1:17" s="8" customFormat="1" ht="23.25" customHeight="1" x14ac:dyDescent="0.2">
      <c r="B335" s="101" t="s">
        <v>143</v>
      </c>
      <c r="C335" s="102"/>
      <c r="D335" s="103"/>
      <c r="E335" s="86">
        <v>96317657.200000003</v>
      </c>
      <c r="F335" s="87"/>
      <c r="G335" s="86">
        <v>96317657.113999993</v>
      </c>
      <c r="H335" s="87"/>
      <c r="I335" s="1">
        <f t="shared" si="2"/>
        <v>0.99999999910712101</v>
      </c>
      <c r="J335" s="70" t="s">
        <v>139</v>
      </c>
      <c r="K335" s="70"/>
      <c r="L335" s="70"/>
      <c r="M335" s="70" t="s">
        <v>139</v>
      </c>
      <c r="N335" s="70"/>
      <c r="O335" s="70"/>
      <c r="Q335" s="31"/>
    </row>
    <row r="336" spans="1:17" s="8" customFormat="1" ht="24.75" customHeight="1" x14ac:dyDescent="0.2">
      <c r="B336" s="106" t="s">
        <v>77</v>
      </c>
      <c r="C336" s="107"/>
      <c r="D336" s="107"/>
      <c r="E336" s="88">
        <f>SUM(E330:F335)</f>
        <v>3605934753.0299997</v>
      </c>
      <c r="F336" s="89"/>
      <c r="G336" s="88">
        <f>SUM(G330:G335)-0.01</f>
        <v>3370903556.8080001</v>
      </c>
      <c r="H336" s="89"/>
      <c r="I336" s="2">
        <f t="shared" si="2"/>
        <v>0.93482100694570047</v>
      </c>
      <c r="J336" s="71" t="s">
        <v>139</v>
      </c>
      <c r="K336" s="71"/>
      <c r="L336" s="71"/>
      <c r="M336" s="71" t="s">
        <v>139</v>
      </c>
      <c r="N336" s="71"/>
      <c r="O336" s="71"/>
      <c r="Q336" s="31"/>
    </row>
    <row r="337" spans="1:15" s="8" customFormat="1" ht="15" x14ac:dyDescent="0.2">
      <c r="A337" s="12"/>
      <c r="B337" s="12"/>
      <c r="C337" s="12"/>
      <c r="D337" s="12"/>
      <c r="E337" s="12"/>
      <c r="F337" s="12"/>
      <c r="G337" s="12"/>
      <c r="H337" s="12"/>
      <c r="I337" s="12"/>
      <c r="J337" s="12"/>
      <c r="K337" s="12"/>
      <c r="L337" s="12"/>
      <c r="M337" s="12"/>
    </row>
    <row r="338" spans="1:15" s="14" customFormat="1" ht="33" customHeight="1" x14ac:dyDescent="0.2">
      <c r="A338" s="112" t="s">
        <v>381</v>
      </c>
      <c r="B338" s="112"/>
      <c r="C338" s="112"/>
      <c r="D338" s="112"/>
      <c r="E338" s="112"/>
      <c r="F338" s="112"/>
      <c r="G338" s="112"/>
      <c r="H338" s="112"/>
      <c r="I338" s="112"/>
      <c r="J338" s="112"/>
      <c r="K338" s="112"/>
      <c r="L338" s="112"/>
      <c r="M338" s="112"/>
      <c r="N338" s="112"/>
      <c r="O338" s="112"/>
    </row>
    <row r="339" spans="1:15" s="14" customFormat="1" ht="33" customHeight="1" x14ac:dyDescent="0.2">
      <c r="A339" s="112" t="s">
        <v>370</v>
      </c>
      <c r="B339" s="112"/>
      <c r="C339" s="112"/>
      <c r="D339" s="112"/>
      <c r="E339" s="112"/>
      <c r="F339" s="112"/>
      <c r="G339" s="112"/>
      <c r="H339" s="112"/>
      <c r="I339" s="112"/>
      <c r="J339" s="112"/>
      <c r="K339" s="112"/>
      <c r="L339" s="112"/>
      <c r="M339" s="112"/>
      <c r="N339" s="112"/>
      <c r="O339" s="112"/>
    </row>
    <row r="340" spans="1:15" s="14" customFormat="1" ht="33" customHeight="1" x14ac:dyDescent="0.2">
      <c r="A340" s="112" t="s">
        <v>445</v>
      </c>
      <c r="B340" s="112"/>
      <c r="C340" s="112"/>
      <c r="D340" s="112"/>
      <c r="E340" s="112"/>
      <c r="F340" s="112"/>
      <c r="G340" s="112"/>
      <c r="H340" s="112"/>
      <c r="I340" s="112"/>
      <c r="J340" s="112"/>
      <c r="K340" s="112"/>
      <c r="L340" s="112"/>
      <c r="M340" s="112"/>
      <c r="N340" s="112"/>
      <c r="O340" s="112"/>
    </row>
    <row r="341" spans="1:15" s="8" customFormat="1" ht="42" customHeight="1" x14ac:dyDescent="0.2">
      <c r="A341" s="81" t="s">
        <v>446</v>
      </c>
      <c r="B341" s="81"/>
      <c r="C341" s="81"/>
      <c r="D341" s="81"/>
      <c r="E341" s="81"/>
      <c r="F341" s="81"/>
      <c r="G341" s="81"/>
      <c r="H341" s="81"/>
      <c r="I341" s="81"/>
      <c r="J341" s="81"/>
      <c r="K341" s="81"/>
      <c r="L341" s="81"/>
      <c r="M341" s="81"/>
      <c r="N341" s="81"/>
      <c r="O341" s="81"/>
    </row>
    <row r="342" spans="1:15" s="8" customFormat="1" ht="15" x14ac:dyDescent="0.2">
      <c r="A342" s="40"/>
      <c r="B342" s="40"/>
      <c r="C342" s="40"/>
      <c r="D342" s="40"/>
      <c r="E342" s="40"/>
      <c r="F342" s="40"/>
      <c r="G342" s="40"/>
      <c r="H342" s="40"/>
      <c r="I342" s="40"/>
      <c r="J342" s="40"/>
      <c r="K342" s="40"/>
      <c r="L342" s="40"/>
      <c r="M342" s="40"/>
      <c r="N342" s="40"/>
      <c r="O342" s="40"/>
    </row>
    <row r="343" spans="1:15" s="14" customFormat="1" x14ac:dyDescent="0.2">
      <c r="A343" s="11" t="s">
        <v>144</v>
      </c>
      <c r="B343" s="11"/>
      <c r="C343" s="11"/>
      <c r="D343" s="11"/>
      <c r="E343" s="11"/>
      <c r="F343" s="11"/>
      <c r="G343" s="11"/>
      <c r="H343" s="11"/>
      <c r="I343" s="11"/>
      <c r="J343" s="11"/>
      <c r="K343" s="11"/>
      <c r="L343" s="11"/>
      <c r="M343" s="11"/>
      <c r="N343" s="8"/>
      <c r="O343" s="8"/>
    </row>
    <row r="344" spans="1:15" s="8" customFormat="1" ht="5.25" customHeight="1" x14ac:dyDescent="0.2">
      <c r="A344" s="9"/>
      <c r="B344" s="9"/>
      <c r="C344" s="9"/>
      <c r="D344" s="9"/>
      <c r="E344" s="9"/>
      <c r="F344" s="9"/>
      <c r="G344" s="9"/>
      <c r="H344" s="9"/>
      <c r="I344" s="9"/>
      <c r="J344" s="9"/>
      <c r="K344" s="9"/>
      <c r="L344" s="9"/>
      <c r="M344" s="9"/>
    </row>
    <row r="345" spans="1:15" s="14" customFormat="1" ht="29.25" customHeight="1" x14ac:dyDescent="0.2">
      <c r="A345" s="9" t="s">
        <v>1</v>
      </c>
      <c r="B345" s="9"/>
      <c r="C345" s="9"/>
      <c r="D345" s="9"/>
      <c r="E345" s="9"/>
      <c r="F345" s="9"/>
      <c r="G345" s="9"/>
      <c r="H345" s="9"/>
      <c r="I345" s="9"/>
      <c r="J345" s="9"/>
      <c r="K345" s="9"/>
      <c r="L345" s="9"/>
      <c r="M345" s="9"/>
      <c r="N345" s="8"/>
      <c r="O345" s="8"/>
    </row>
    <row r="346" spans="1:15" s="8" customFormat="1" ht="47.25" customHeight="1" x14ac:dyDescent="0.2">
      <c r="A346" s="112" t="s">
        <v>438</v>
      </c>
      <c r="B346" s="112"/>
      <c r="C346" s="112"/>
      <c r="D346" s="112"/>
      <c r="E346" s="112"/>
      <c r="F346" s="112"/>
      <c r="G346" s="112"/>
      <c r="H346" s="112"/>
      <c r="I346" s="112"/>
      <c r="J346" s="112"/>
      <c r="K346" s="112"/>
      <c r="L346" s="112"/>
      <c r="M346" s="112"/>
      <c r="N346" s="112"/>
      <c r="O346" s="112"/>
    </row>
    <row r="347" spans="1:15" s="14" customFormat="1" ht="56.25" customHeight="1" x14ac:dyDescent="0.2">
      <c r="A347" s="8"/>
      <c r="B347" s="82" t="s">
        <v>3</v>
      </c>
      <c r="C347" s="92"/>
      <c r="D347" s="83"/>
      <c r="E347" s="82" t="s">
        <v>347</v>
      </c>
      <c r="F347" s="83"/>
      <c r="G347" s="82" t="s">
        <v>435</v>
      </c>
      <c r="H347" s="83"/>
      <c r="I347" s="24" t="s">
        <v>120</v>
      </c>
      <c r="J347" s="58" t="s">
        <v>436</v>
      </c>
      <c r="K347" s="24" t="s">
        <v>120</v>
      </c>
      <c r="L347" s="8"/>
      <c r="M347" s="33"/>
    </row>
    <row r="348" spans="1:15" s="8" customFormat="1" ht="24.75" customHeight="1" x14ac:dyDescent="0.2">
      <c r="B348" s="101" t="s">
        <v>307</v>
      </c>
      <c r="C348" s="102"/>
      <c r="D348" s="103"/>
      <c r="E348" s="84">
        <v>3605000000</v>
      </c>
      <c r="F348" s="85"/>
      <c r="G348" s="84">
        <v>3605000000</v>
      </c>
      <c r="H348" s="85"/>
      <c r="I348" s="43">
        <f t="shared" ref="I348:I355" si="3">+G348/E348</f>
        <v>1</v>
      </c>
      <c r="J348" s="64">
        <v>3605000000</v>
      </c>
      <c r="K348" s="43">
        <f>+J348/E348</f>
        <v>1</v>
      </c>
      <c r="M348" s="31"/>
    </row>
    <row r="349" spans="1:15" s="8" customFormat="1" ht="16.5" customHeight="1" x14ac:dyDescent="0.2">
      <c r="B349" s="101" t="s">
        <v>312</v>
      </c>
      <c r="C349" s="102"/>
      <c r="D349" s="103"/>
      <c r="E349" s="84">
        <v>1800000</v>
      </c>
      <c r="F349" s="85"/>
      <c r="G349" s="84">
        <v>1800000</v>
      </c>
      <c r="H349" s="85"/>
      <c r="I349" s="1">
        <v>0</v>
      </c>
      <c r="J349" s="62">
        <v>1800000</v>
      </c>
      <c r="K349" s="43">
        <f t="shared" ref="K349:K354" si="4">+J349/E349</f>
        <v>1</v>
      </c>
      <c r="M349" s="31"/>
    </row>
    <row r="350" spans="1:15" s="8" customFormat="1" ht="87.75" customHeight="1" x14ac:dyDescent="0.2">
      <c r="B350" s="101" t="s">
        <v>444</v>
      </c>
      <c r="C350" s="102"/>
      <c r="D350" s="103"/>
      <c r="E350" s="84">
        <v>934753.03</v>
      </c>
      <c r="F350" s="85"/>
      <c r="G350" s="84">
        <v>934753.03</v>
      </c>
      <c r="H350" s="85"/>
      <c r="I350" s="1">
        <v>0</v>
      </c>
      <c r="J350" s="62">
        <v>934753.03</v>
      </c>
      <c r="K350" s="43">
        <f t="shared" si="4"/>
        <v>1</v>
      </c>
      <c r="M350" s="31"/>
    </row>
    <row r="351" spans="1:15" s="8" customFormat="1" ht="18.75" customHeight="1" x14ac:dyDescent="0.2">
      <c r="B351" s="101" t="s">
        <v>308</v>
      </c>
      <c r="C351" s="102"/>
      <c r="D351" s="103"/>
      <c r="E351" s="84">
        <v>55724683.18</v>
      </c>
      <c r="F351" s="85"/>
      <c r="G351" s="84">
        <v>55724683.18</v>
      </c>
      <c r="H351" s="85"/>
      <c r="I351" s="1">
        <f t="shared" si="3"/>
        <v>1</v>
      </c>
      <c r="J351" s="62">
        <v>55724683.18</v>
      </c>
      <c r="K351" s="43">
        <f t="shared" si="4"/>
        <v>1</v>
      </c>
      <c r="L351" s="26"/>
      <c r="M351" s="31"/>
    </row>
    <row r="352" spans="1:15" s="8" customFormat="1" ht="42" customHeight="1" x14ac:dyDescent="0.2">
      <c r="B352" s="101" t="s">
        <v>437</v>
      </c>
      <c r="C352" s="102"/>
      <c r="D352" s="103"/>
      <c r="E352" s="84">
        <v>21355.71</v>
      </c>
      <c r="F352" s="85"/>
      <c r="G352" s="84">
        <v>21355.71</v>
      </c>
      <c r="H352" s="85"/>
      <c r="I352" s="1">
        <v>0</v>
      </c>
      <c r="J352" s="62">
        <v>21355.71</v>
      </c>
      <c r="K352" s="43">
        <f t="shared" si="4"/>
        <v>1</v>
      </c>
      <c r="M352" s="31"/>
    </row>
    <row r="353" spans="1:15" s="8" customFormat="1" ht="27" customHeight="1" x14ac:dyDescent="0.2">
      <c r="B353" s="101" t="s">
        <v>326</v>
      </c>
      <c r="C353" s="102"/>
      <c r="D353" s="103"/>
      <c r="E353" s="84">
        <v>359486.88</v>
      </c>
      <c r="F353" s="85"/>
      <c r="G353" s="84">
        <v>359486.88</v>
      </c>
      <c r="H353" s="85"/>
      <c r="I353" s="1">
        <v>0</v>
      </c>
      <c r="J353" s="62">
        <v>359486.88</v>
      </c>
      <c r="K353" s="43">
        <f t="shared" si="4"/>
        <v>1</v>
      </c>
      <c r="M353" s="31"/>
    </row>
    <row r="354" spans="1:15" s="8" customFormat="1" ht="27.75" customHeight="1" x14ac:dyDescent="0.2">
      <c r="B354" s="101" t="s">
        <v>348</v>
      </c>
      <c r="C354" s="102"/>
      <c r="D354" s="103"/>
      <c r="E354" s="84">
        <v>74733.279999999999</v>
      </c>
      <c r="F354" s="85"/>
      <c r="G354" s="84">
        <v>74733.279999999999</v>
      </c>
      <c r="H354" s="85"/>
      <c r="I354" s="1">
        <v>0</v>
      </c>
      <c r="J354" s="62">
        <v>74733.279999999999</v>
      </c>
      <c r="K354" s="43">
        <f t="shared" si="4"/>
        <v>1</v>
      </c>
      <c r="M354" s="31"/>
    </row>
    <row r="355" spans="1:15" s="8" customFormat="1" ht="33" customHeight="1" x14ac:dyDescent="0.2">
      <c r="B355" s="174" t="s">
        <v>145</v>
      </c>
      <c r="C355" s="175"/>
      <c r="D355" s="176"/>
      <c r="E355" s="177">
        <f>SUM(E348:F354)</f>
        <v>3663915012.0800004</v>
      </c>
      <c r="F355" s="178"/>
      <c r="G355" s="177">
        <f>SUM(G348:H354)</f>
        <v>3663915012.0800004</v>
      </c>
      <c r="H355" s="178"/>
      <c r="I355" s="44">
        <f t="shared" si="3"/>
        <v>1</v>
      </c>
      <c r="J355" s="63">
        <f>SUM(J348:J354)</f>
        <v>3663915012.0800004</v>
      </c>
      <c r="K355" s="44">
        <f>+J355/E355</f>
        <v>1</v>
      </c>
      <c r="M355" s="31"/>
      <c r="N355" s="26"/>
    </row>
    <row r="356" spans="1:15" s="8" customFormat="1" ht="15" x14ac:dyDescent="0.2">
      <c r="A356" s="35"/>
      <c r="B356" s="35"/>
      <c r="C356" s="35"/>
      <c r="D356" s="35"/>
      <c r="E356" s="35"/>
      <c r="F356" s="35"/>
      <c r="G356" s="35"/>
      <c r="H356" s="35"/>
      <c r="I356" s="35"/>
      <c r="J356" s="35"/>
      <c r="K356" s="35"/>
      <c r="L356" s="35"/>
      <c r="M356" s="35"/>
      <c r="N356" s="36"/>
      <c r="O356" s="36"/>
    </row>
    <row r="357" spans="1:15" s="8" customFormat="1" ht="30" customHeight="1" x14ac:dyDescent="0.2">
      <c r="A357" s="112" t="s">
        <v>381</v>
      </c>
      <c r="B357" s="112"/>
      <c r="C357" s="112"/>
      <c r="D357" s="112"/>
      <c r="E357" s="112"/>
      <c r="F357" s="112"/>
      <c r="G357" s="112"/>
      <c r="H357" s="112"/>
      <c r="I357" s="112"/>
      <c r="J357" s="112"/>
      <c r="K357" s="112"/>
      <c r="L357" s="112"/>
      <c r="M357" s="112"/>
      <c r="N357" s="112"/>
      <c r="O357" s="112"/>
    </row>
    <row r="358" spans="1:15" s="8" customFormat="1" ht="15" x14ac:dyDescent="0.2">
      <c r="A358" s="27"/>
      <c r="B358" s="27"/>
      <c r="C358" s="27"/>
      <c r="D358" s="27"/>
      <c r="E358" s="27"/>
      <c r="F358" s="27"/>
      <c r="G358" s="27"/>
      <c r="H358" s="27"/>
      <c r="I358" s="27"/>
      <c r="J358" s="27"/>
      <c r="K358" s="27"/>
      <c r="L358" s="27"/>
      <c r="M358" s="27"/>
      <c r="N358" s="27"/>
      <c r="O358" s="27"/>
    </row>
    <row r="359" spans="1:15" s="14" customFormat="1" x14ac:dyDescent="0.2">
      <c r="A359" s="11" t="s">
        <v>146</v>
      </c>
      <c r="B359" s="11"/>
      <c r="C359" s="11"/>
      <c r="D359" s="11"/>
      <c r="E359" s="11"/>
      <c r="F359" s="11"/>
      <c r="G359" s="11"/>
      <c r="H359" s="11"/>
      <c r="I359" s="11"/>
      <c r="J359" s="11"/>
      <c r="K359" s="11"/>
      <c r="L359" s="11"/>
      <c r="M359" s="11"/>
      <c r="N359" s="8"/>
      <c r="O359" s="8"/>
    </row>
    <row r="360" spans="1:15" s="14" customFormat="1" ht="15" x14ac:dyDescent="0.2">
      <c r="A360" s="76" t="s">
        <v>147</v>
      </c>
      <c r="B360" s="76"/>
      <c r="C360" s="76"/>
      <c r="D360" s="76"/>
      <c r="E360" s="76"/>
      <c r="F360" s="76"/>
      <c r="G360" s="76"/>
      <c r="H360" s="76"/>
      <c r="I360" s="76"/>
      <c r="J360" s="76"/>
      <c r="K360" s="76"/>
      <c r="L360" s="76"/>
      <c r="M360" s="76"/>
      <c r="N360" s="77"/>
      <c r="O360" s="77"/>
    </row>
    <row r="361" spans="1:15" s="14" customFormat="1" x14ac:dyDescent="0.2">
      <c r="A361" s="9"/>
      <c r="B361" s="9"/>
      <c r="C361" s="9"/>
      <c r="D361" s="9"/>
      <c r="E361" s="9"/>
      <c r="F361" s="9"/>
      <c r="G361" s="9"/>
      <c r="H361" s="9"/>
      <c r="I361" s="9"/>
      <c r="J361" s="9"/>
      <c r="K361" s="9"/>
      <c r="L361" s="9"/>
      <c r="M361" s="9"/>
      <c r="N361" s="8"/>
      <c r="O361" s="8"/>
    </row>
    <row r="362" spans="1:15" s="14" customFormat="1" ht="39" customHeight="1" x14ac:dyDescent="0.2">
      <c r="A362" s="8"/>
      <c r="B362" s="25" t="s">
        <v>148</v>
      </c>
      <c r="C362" s="173" t="s">
        <v>149</v>
      </c>
      <c r="D362" s="173"/>
      <c r="E362" s="173"/>
      <c r="F362" s="173"/>
      <c r="G362" s="173" t="s">
        <v>150</v>
      </c>
      <c r="H362" s="173"/>
      <c r="I362" s="173" t="s">
        <v>151</v>
      </c>
      <c r="J362" s="173"/>
      <c r="K362" s="173" t="s">
        <v>152</v>
      </c>
      <c r="L362" s="173"/>
      <c r="M362" s="25" t="s">
        <v>153</v>
      </c>
      <c r="N362" s="8"/>
      <c r="O362" s="8"/>
    </row>
    <row r="363" spans="1:15" s="14" customFormat="1" ht="29.25" customHeight="1" x14ac:dyDescent="0.2">
      <c r="A363" s="8"/>
      <c r="B363" s="65" t="s">
        <v>313</v>
      </c>
      <c r="C363" s="179" t="s">
        <v>349</v>
      </c>
      <c r="D363" s="179"/>
      <c r="E363" s="179"/>
      <c r="F363" s="179"/>
      <c r="G363" s="180">
        <f>SUM(G364:G364)</f>
        <v>562682740</v>
      </c>
      <c r="H363" s="180"/>
      <c r="I363" s="180">
        <f>SUM(I364:I364)</f>
        <v>610534577.23000002</v>
      </c>
      <c r="J363" s="180"/>
      <c r="K363" s="180">
        <f>SUM(K364:K364)</f>
        <v>608123414.70000005</v>
      </c>
      <c r="L363" s="180"/>
      <c r="M363" s="51">
        <f t="shared" ref="M363:M372" si="5">+K363/I363</f>
        <v>0.99605073550307432</v>
      </c>
      <c r="N363" s="8"/>
      <c r="O363" s="8"/>
    </row>
    <row r="364" spans="1:15" s="14" customFormat="1" ht="41.25" customHeight="1" x14ac:dyDescent="0.2">
      <c r="A364" s="8"/>
      <c r="B364" s="52" t="s">
        <v>314</v>
      </c>
      <c r="C364" s="183" t="s">
        <v>350</v>
      </c>
      <c r="D364" s="183"/>
      <c r="E364" s="183"/>
      <c r="F364" s="183"/>
      <c r="G364" s="184">
        <v>562682740</v>
      </c>
      <c r="H364" s="184"/>
      <c r="I364" s="184">
        <v>610534577.23000002</v>
      </c>
      <c r="J364" s="184"/>
      <c r="K364" s="184">
        <v>608123414.70000005</v>
      </c>
      <c r="L364" s="184"/>
      <c r="M364" s="53">
        <f t="shared" si="5"/>
        <v>0.99605073550307432</v>
      </c>
      <c r="N364" s="8"/>
      <c r="O364" s="8"/>
    </row>
    <row r="365" spans="1:15" s="14" customFormat="1" ht="29.25" customHeight="1" x14ac:dyDescent="0.2">
      <c r="A365" s="8"/>
      <c r="B365" s="65" t="s">
        <v>315</v>
      </c>
      <c r="C365" s="179" t="s">
        <v>351</v>
      </c>
      <c r="D365" s="179"/>
      <c r="E365" s="179"/>
      <c r="F365" s="179"/>
      <c r="G365" s="180">
        <f>SUM(G366:G369)</f>
        <v>1773320344.7599998</v>
      </c>
      <c r="H365" s="180"/>
      <c r="I365" s="180">
        <f>SUM(I366:I369)</f>
        <v>1839603674.5900002</v>
      </c>
      <c r="J365" s="180"/>
      <c r="K365" s="180">
        <f>SUM(K366:K369)</f>
        <v>1802744281.4100001</v>
      </c>
      <c r="L365" s="180"/>
      <c r="M365" s="51">
        <f t="shared" si="5"/>
        <v>0.97996340533065363</v>
      </c>
      <c r="N365" s="8"/>
      <c r="O365" s="8"/>
    </row>
    <row r="366" spans="1:15" s="14" customFormat="1" ht="29.25" customHeight="1" x14ac:dyDescent="0.2">
      <c r="A366" s="8"/>
      <c r="B366" s="50" t="s">
        <v>316</v>
      </c>
      <c r="C366" s="181" t="s">
        <v>352</v>
      </c>
      <c r="D366" s="181"/>
      <c r="E366" s="181"/>
      <c r="F366" s="181"/>
      <c r="G366" s="182">
        <v>1129806925.54</v>
      </c>
      <c r="H366" s="182"/>
      <c r="I366" s="182">
        <v>1184535529.8900001</v>
      </c>
      <c r="J366" s="182"/>
      <c r="K366" s="182">
        <v>1159857589.46</v>
      </c>
      <c r="L366" s="182"/>
      <c r="M366" s="54">
        <f t="shared" si="5"/>
        <v>0.97916656798611035</v>
      </c>
      <c r="N366" s="8"/>
      <c r="O366" s="8"/>
    </row>
    <row r="367" spans="1:15" s="14" customFormat="1" ht="29.25" customHeight="1" x14ac:dyDescent="0.2">
      <c r="A367" s="8"/>
      <c r="B367" s="50" t="s">
        <v>317</v>
      </c>
      <c r="C367" s="181" t="s">
        <v>353</v>
      </c>
      <c r="D367" s="181"/>
      <c r="E367" s="181"/>
      <c r="F367" s="181"/>
      <c r="G367" s="182">
        <v>443249504.62</v>
      </c>
      <c r="H367" s="182"/>
      <c r="I367" s="182">
        <v>457179209.64999998</v>
      </c>
      <c r="J367" s="182"/>
      <c r="K367" s="182">
        <v>449850774.91000003</v>
      </c>
      <c r="L367" s="182"/>
      <c r="M367" s="54">
        <f t="shared" si="5"/>
        <v>0.98397032370389215</v>
      </c>
      <c r="N367" s="8"/>
      <c r="O367" s="8"/>
    </row>
    <row r="368" spans="1:15" s="14" customFormat="1" ht="29.25" customHeight="1" x14ac:dyDescent="0.2">
      <c r="A368" s="8"/>
      <c r="B368" s="50" t="s">
        <v>318</v>
      </c>
      <c r="C368" s="181" t="s">
        <v>354</v>
      </c>
      <c r="D368" s="181"/>
      <c r="E368" s="181"/>
      <c r="F368" s="181"/>
      <c r="G368" s="182">
        <v>191971702</v>
      </c>
      <c r="H368" s="182"/>
      <c r="I368" s="182">
        <v>191361696.88</v>
      </c>
      <c r="J368" s="182"/>
      <c r="K368" s="182">
        <v>189564816.96000001</v>
      </c>
      <c r="L368" s="182"/>
      <c r="M368" s="54">
        <f t="shared" si="5"/>
        <v>0.99061003351612842</v>
      </c>
      <c r="N368" s="8"/>
      <c r="O368" s="8"/>
    </row>
    <row r="369" spans="1:15" s="14" customFormat="1" ht="29.25" customHeight="1" x14ac:dyDescent="0.2">
      <c r="A369" s="8"/>
      <c r="B369" s="50" t="s">
        <v>355</v>
      </c>
      <c r="C369" s="181" t="s">
        <v>356</v>
      </c>
      <c r="D369" s="181"/>
      <c r="E369" s="181"/>
      <c r="F369" s="181"/>
      <c r="G369" s="182">
        <v>8292212.5999999996</v>
      </c>
      <c r="H369" s="182"/>
      <c r="I369" s="182">
        <v>6527238.1699999999</v>
      </c>
      <c r="J369" s="182"/>
      <c r="K369" s="182">
        <v>3471100.08</v>
      </c>
      <c r="L369" s="182"/>
      <c r="M369" s="54">
        <f t="shared" si="5"/>
        <v>0.5317869502531114</v>
      </c>
      <c r="N369" s="8"/>
      <c r="O369" s="8"/>
    </row>
    <row r="370" spans="1:15" s="8" customFormat="1" ht="33.950000000000003" customHeight="1" x14ac:dyDescent="0.2">
      <c r="B370" s="65" t="s">
        <v>319</v>
      </c>
      <c r="C370" s="179" t="s">
        <v>274</v>
      </c>
      <c r="D370" s="179"/>
      <c r="E370" s="179"/>
      <c r="F370" s="179"/>
      <c r="G370" s="180">
        <f>SUM(G371:G372)</f>
        <v>1268996915.24</v>
      </c>
      <c r="H370" s="180"/>
      <c r="I370" s="180">
        <f>SUM(I371:I372)</f>
        <v>1155796501.21</v>
      </c>
      <c r="J370" s="180"/>
      <c r="K370" s="180">
        <f>SUM(K371:K372)</f>
        <v>960035860.704</v>
      </c>
      <c r="L370" s="180"/>
      <c r="M370" s="51">
        <f t="shared" si="5"/>
        <v>0.83062706947022358</v>
      </c>
    </row>
    <row r="371" spans="1:15" s="8" customFormat="1" ht="29.25" customHeight="1" x14ac:dyDescent="0.2">
      <c r="B371" s="50" t="s">
        <v>320</v>
      </c>
      <c r="C371" s="190" t="s">
        <v>357</v>
      </c>
      <c r="D371" s="191"/>
      <c r="E371" s="191"/>
      <c r="F371" s="192"/>
      <c r="G371" s="193">
        <v>1227848139.24</v>
      </c>
      <c r="H371" s="194"/>
      <c r="I371" s="193">
        <v>1116371217.47</v>
      </c>
      <c r="J371" s="194"/>
      <c r="K371" s="193">
        <v>922673628.52999997</v>
      </c>
      <c r="L371" s="194"/>
      <c r="M371" s="54">
        <f t="shared" si="5"/>
        <v>0.82649356602101287</v>
      </c>
    </row>
    <row r="372" spans="1:15" s="8" customFormat="1" ht="24.75" customHeight="1" x14ac:dyDescent="0.2">
      <c r="B372" s="50" t="s">
        <v>358</v>
      </c>
      <c r="C372" s="190" t="s">
        <v>281</v>
      </c>
      <c r="D372" s="191"/>
      <c r="E372" s="191"/>
      <c r="F372" s="192"/>
      <c r="G372" s="182">
        <v>41148776</v>
      </c>
      <c r="H372" s="182"/>
      <c r="I372" s="182">
        <v>39425283.740000002</v>
      </c>
      <c r="J372" s="182"/>
      <c r="K372" s="182">
        <v>37362232.174000002</v>
      </c>
      <c r="L372" s="182"/>
      <c r="M372" s="54">
        <f t="shared" si="5"/>
        <v>0.94767186510044377</v>
      </c>
    </row>
    <row r="373" spans="1:15" s="8" customFormat="1" ht="25.5" customHeight="1" x14ac:dyDescent="0.2">
      <c r="A373" s="9"/>
      <c r="B373" s="71" t="s">
        <v>77</v>
      </c>
      <c r="C373" s="71"/>
      <c r="D373" s="71"/>
      <c r="E373" s="71"/>
      <c r="F373" s="71"/>
      <c r="G373" s="72">
        <f>+G363+G365+G370</f>
        <v>3605000000</v>
      </c>
      <c r="H373" s="72"/>
      <c r="I373" s="72">
        <f>+I370+I365+I363</f>
        <v>3605934753.0300002</v>
      </c>
      <c r="J373" s="72"/>
      <c r="K373" s="88">
        <f>+K363+K365+K370</f>
        <v>3370903556.8140001</v>
      </c>
      <c r="L373" s="89"/>
      <c r="M373" s="2">
        <f>+K373/I373</f>
        <v>0.93482100694736425</v>
      </c>
    </row>
    <row r="374" spans="1:15" s="8" customFormat="1" x14ac:dyDescent="0.2">
      <c r="A374" s="9" t="s">
        <v>192</v>
      </c>
      <c r="B374" s="9"/>
      <c r="C374" s="9"/>
      <c r="D374" s="9"/>
      <c r="E374" s="9"/>
      <c r="F374" s="9"/>
      <c r="G374" s="9"/>
      <c r="H374" s="9"/>
      <c r="I374" s="9"/>
      <c r="J374" s="9"/>
      <c r="K374" s="9"/>
      <c r="L374" s="9"/>
      <c r="M374" s="9"/>
      <c r="N374" s="9"/>
      <c r="O374" s="9"/>
    </row>
    <row r="375" spans="1:15" s="8" customFormat="1" x14ac:dyDescent="0.2">
      <c r="A375" s="9"/>
      <c r="B375" s="9"/>
      <c r="C375" s="9"/>
      <c r="D375" s="9"/>
      <c r="E375" s="9"/>
      <c r="F375" s="9"/>
      <c r="G375" s="9"/>
      <c r="H375" s="9"/>
      <c r="I375" s="9"/>
      <c r="J375" s="9"/>
      <c r="K375" s="9"/>
      <c r="L375" s="9"/>
      <c r="M375" s="9"/>
      <c r="N375" s="9"/>
      <c r="O375" s="9"/>
    </row>
    <row r="376" spans="1:15" s="8" customFormat="1" ht="25.5" customHeight="1" x14ac:dyDescent="0.2">
      <c r="B376" s="185" t="s">
        <v>3</v>
      </c>
      <c r="C376" s="186"/>
      <c r="D376" s="186"/>
      <c r="E376" s="186"/>
      <c r="F376" s="187"/>
      <c r="G376" s="188" t="s">
        <v>4</v>
      </c>
      <c r="H376" s="189"/>
      <c r="I376" s="9"/>
      <c r="J376" s="9"/>
      <c r="K376" s="9"/>
      <c r="L376" s="9"/>
      <c r="M376" s="9"/>
      <c r="N376" s="9"/>
    </row>
    <row r="377" spans="1:15" s="8" customFormat="1" ht="18" customHeight="1" x14ac:dyDescent="0.2">
      <c r="B377" s="3" t="s">
        <v>166</v>
      </c>
      <c r="C377" s="195" t="s">
        <v>167</v>
      </c>
      <c r="D377" s="195"/>
      <c r="E377" s="195"/>
      <c r="F377" s="195"/>
      <c r="G377" s="196">
        <v>3663915012.0799999</v>
      </c>
      <c r="H377" s="197"/>
      <c r="I377" s="9"/>
      <c r="J377" s="31"/>
      <c r="K377" s="9"/>
      <c r="L377" s="9"/>
      <c r="M377" s="9"/>
      <c r="N377" s="9"/>
    </row>
    <row r="378" spans="1:15" s="8" customFormat="1" ht="18" customHeight="1" x14ac:dyDescent="0.2">
      <c r="B378" s="3" t="s">
        <v>168</v>
      </c>
      <c r="C378" s="195" t="s">
        <v>169</v>
      </c>
      <c r="D378" s="195"/>
      <c r="E378" s="195"/>
      <c r="F378" s="195"/>
      <c r="G378" s="196">
        <f>SUM(G379:G384)</f>
        <v>0</v>
      </c>
      <c r="H378" s="197"/>
      <c r="I378" s="9"/>
      <c r="J378" s="42"/>
      <c r="K378" s="9"/>
      <c r="L378" s="9"/>
      <c r="M378" s="9"/>
      <c r="N378" s="9"/>
    </row>
    <row r="379" spans="1:15" s="8" customFormat="1" ht="27" hidden="1" customHeight="1" x14ac:dyDescent="0.2">
      <c r="B379" s="4" t="s">
        <v>170</v>
      </c>
      <c r="C379" s="198" t="s">
        <v>171</v>
      </c>
      <c r="D379" s="198"/>
      <c r="E379" s="198"/>
      <c r="F379" s="198"/>
      <c r="G379" s="199">
        <v>0</v>
      </c>
      <c r="H379" s="200"/>
      <c r="I379" s="9"/>
      <c r="J379" s="9"/>
      <c r="K379" s="9"/>
      <c r="L379" s="9"/>
      <c r="M379" s="9"/>
      <c r="N379" s="9"/>
    </row>
    <row r="380" spans="1:15" s="8" customFormat="1" ht="30.75" hidden="1" customHeight="1" x14ac:dyDescent="0.2">
      <c r="B380" s="4" t="s">
        <v>172</v>
      </c>
      <c r="C380" s="198" t="s">
        <v>173</v>
      </c>
      <c r="D380" s="198"/>
      <c r="E380" s="198"/>
      <c r="F380" s="198"/>
      <c r="G380" s="201">
        <v>0</v>
      </c>
      <c r="H380" s="202"/>
      <c r="I380" s="9"/>
      <c r="J380" s="9"/>
      <c r="K380" s="9"/>
      <c r="L380" s="9"/>
      <c r="M380" s="9"/>
      <c r="N380" s="9"/>
    </row>
    <row r="381" spans="1:15" s="8" customFormat="1" ht="38.25" hidden="1" customHeight="1" x14ac:dyDescent="0.2">
      <c r="B381" s="4" t="s">
        <v>174</v>
      </c>
      <c r="C381" s="198" t="s">
        <v>175</v>
      </c>
      <c r="D381" s="198"/>
      <c r="E381" s="198"/>
      <c r="F381" s="198"/>
      <c r="G381" s="201">
        <v>0</v>
      </c>
      <c r="H381" s="202"/>
      <c r="I381" s="9"/>
      <c r="J381" s="9"/>
      <c r="K381" s="9"/>
      <c r="L381" s="9"/>
      <c r="M381" s="9"/>
      <c r="N381" s="9"/>
    </row>
    <row r="382" spans="1:15" s="8" customFormat="1" ht="27" hidden="1" customHeight="1" x14ac:dyDescent="0.2">
      <c r="B382" s="4" t="s">
        <v>176</v>
      </c>
      <c r="C382" s="198" t="s">
        <v>177</v>
      </c>
      <c r="D382" s="198"/>
      <c r="E382" s="198"/>
      <c r="F382" s="198"/>
      <c r="G382" s="201">
        <v>0</v>
      </c>
      <c r="H382" s="202"/>
      <c r="I382" s="9"/>
      <c r="J382" s="9"/>
      <c r="K382" s="9"/>
      <c r="L382" s="9"/>
      <c r="M382" s="9"/>
      <c r="N382" s="9"/>
    </row>
    <row r="383" spans="1:15" s="8" customFormat="1" ht="25.5" hidden="1" customHeight="1" x14ac:dyDescent="0.2">
      <c r="B383" s="4" t="s">
        <v>178</v>
      </c>
      <c r="C383" s="198" t="s">
        <v>179</v>
      </c>
      <c r="D383" s="198"/>
      <c r="E383" s="198"/>
      <c r="F383" s="198"/>
      <c r="G383" s="201">
        <v>0</v>
      </c>
      <c r="H383" s="202"/>
      <c r="I383" s="9"/>
      <c r="J383" s="9"/>
      <c r="K383" s="9"/>
      <c r="L383" s="9"/>
      <c r="M383" s="9"/>
      <c r="N383" s="9"/>
    </row>
    <row r="384" spans="1:15" s="8" customFormat="1" ht="30" hidden="1" customHeight="1" x14ac:dyDescent="0.2">
      <c r="B384" s="4" t="s">
        <v>180</v>
      </c>
      <c r="C384" s="198" t="s">
        <v>181</v>
      </c>
      <c r="D384" s="198"/>
      <c r="E384" s="198"/>
      <c r="F384" s="198"/>
      <c r="G384" s="201">
        <v>0</v>
      </c>
      <c r="H384" s="202"/>
      <c r="I384" s="9"/>
      <c r="J384" s="9"/>
      <c r="K384" s="9"/>
      <c r="L384" s="9"/>
      <c r="M384" s="9"/>
      <c r="N384" s="9"/>
    </row>
    <row r="385" spans="1:15" s="8" customFormat="1" ht="18" customHeight="1" x14ac:dyDescent="0.2">
      <c r="B385" s="3" t="s">
        <v>182</v>
      </c>
      <c r="C385" s="195" t="s">
        <v>183</v>
      </c>
      <c r="D385" s="195"/>
      <c r="E385" s="195"/>
      <c r="F385" s="195"/>
      <c r="G385" s="196">
        <f>SUM(G386:G388)</f>
        <v>0</v>
      </c>
      <c r="H385" s="197"/>
      <c r="I385" s="9"/>
      <c r="J385" s="9"/>
      <c r="K385" s="9"/>
      <c r="L385" s="9"/>
      <c r="M385" s="9"/>
      <c r="N385" s="9"/>
    </row>
    <row r="386" spans="1:15" s="8" customFormat="1" ht="30" hidden="1" customHeight="1" x14ac:dyDescent="0.2">
      <c r="B386" s="4" t="s">
        <v>184</v>
      </c>
      <c r="C386" s="198" t="s">
        <v>185</v>
      </c>
      <c r="D386" s="198"/>
      <c r="E386" s="198"/>
      <c r="F386" s="198"/>
      <c r="G386" s="201">
        <v>0</v>
      </c>
      <c r="H386" s="202"/>
      <c r="I386" s="9"/>
      <c r="J386" s="9"/>
      <c r="K386" s="9"/>
      <c r="L386" s="9"/>
      <c r="M386" s="9"/>
      <c r="N386" s="9"/>
    </row>
    <row r="387" spans="1:15" s="8" customFormat="1" ht="30" hidden="1" customHeight="1" x14ac:dyDescent="0.2">
      <c r="B387" s="4" t="s">
        <v>186</v>
      </c>
      <c r="C387" s="198" t="s">
        <v>187</v>
      </c>
      <c r="D387" s="198"/>
      <c r="E387" s="198"/>
      <c r="F387" s="198"/>
      <c r="G387" s="201">
        <v>0</v>
      </c>
      <c r="H387" s="202"/>
      <c r="I387" s="9"/>
      <c r="J387" s="9"/>
      <c r="K387" s="9"/>
      <c r="L387" s="9"/>
      <c r="M387" s="9"/>
      <c r="N387" s="9"/>
    </row>
    <row r="388" spans="1:15" s="8" customFormat="1" ht="30" hidden="1" customHeight="1" x14ac:dyDescent="0.2">
      <c r="B388" s="4" t="s">
        <v>188</v>
      </c>
      <c r="C388" s="198" t="s">
        <v>189</v>
      </c>
      <c r="D388" s="198"/>
      <c r="E388" s="198"/>
      <c r="F388" s="198"/>
      <c r="G388" s="201"/>
      <c r="H388" s="202"/>
      <c r="I388" s="9"/>
      <c r="J388" s="9"/>
      <c r="K388" s="9"/>
      <c r="L388" s="9"/>
      <c r="M388" s="9"/>
      <c r="N388" s="9"/>
    </row>
    <row r="389" spans="1:15" s="8" customFormat="1" ht="25.5" customHeight="1" x14ac:dyDescent="0.2">
      <c r="B389" s="5" t="s">
        <v>190</v>
      </c>
      <c r="C389" s="203" t="s">
        <v>191</v>
      </c>
      <c r="D389" s="203"/>
      <c r="E389" s="203"/>
      <c r="F389" s="203"/>
      <c r="G389" s="188">
        <f>+G377+G378-G385</f>
        <v>3663915012.0799999</v>
      </c>
      <c r="H389" s="189"/>
      <c r="I389" s="9"/>
      <c r="J389" s="42"/>
      <c r="K389" s="34"/>
      <c r="L389" s="9"/>
      <c r="M389" s="9"/>
      <c r="N389" s="9"/>
    </row>
    <row r="390" spans="1:15" s="8" customFormat="1" x14ac:dyDescent="0.2">
      <c r="A390" s="9"/>
      <c r="B390" s="9"/>
      <c r="C390" s="9"/>
      <c r="D390" s="9"/>
      <c r="E390" s="9"/>
      <c r="F390" s="9"/>
      <c r="G390" s="9"/>
      <c r="H390" s="9"/>
      <c r="I390" s="9"/>
      <c r="J390" s="9"/>
      <c r="K390" s="9"/>
      <c r="L390" s="9"/>
      <c r="M390" s="9"/>
    </row>
    <row r="391" spans="1:15" s="8" customFormat="1" ht="24.75" customHeight="1" x14ac:dyDescent="0.2">
      <c r="A391" s="9" t="s">
        <v>238</v>
      </c>
      <c r="B391" s="9"/>
      <c r="C391" s="9"/>
      <c r="D391" s="9"/>
      <c r="E391" s="9"/>
      <c r="F391" s="9"/>
      <c r="G391" s="9"/>
      <c r="H391" s="9"/>
      <c r="I391" s="9"/>
      <c r="J391" s="9"/>
      <c r="K391" s="9"/>
      <c r="L391" s="9"/>
      <c r="M391" s="9"/>
      <c r="O391" s="9"/>
    </row>
    <row r="392" spans="1:15" s="8" customFormat="1" x14ac:dyDescent="0.2">
      <c r="A392" s="9"/>
      <c r="B392" s="9"/>
      <c r="C392" s="9"/>
      <c r="D392" s="9"/>
      <c r="E392" s="9"/>
      <c r="F392" s="9"/>
      <c r="G392" s="9"/>
      <c r="H392" s="9"/>
      <c r="I392" s="9"/>
      <c r="J392" s="9"/>
      <c r="K392" s="9"/>
      <c r="L392" s="9"/>
      <c r="M392" s="9"/>
      <c r="O392" s="9"/>
    </row>
    <row r="393" spans="1:15" s="8" customFormat="1" ht="27" customHeight="1" x14ac:dyDescent="0.2">
      <c r="B393" s="185" t="s">
        <v>3</v>
      </c>
      <c r="C393" s="186"/>
      <c r="D393" s="186"/>
      <c r="E393" s="186"/>
      <c r="F393" s="187"/>
      <c r="G393" s="188" t="s">
        <v>4</v>
      </c>
      <c r="H393" s="189"/>
      <c r="I393" s="9"/>
      <c r="J393" s="9"/>
      <c r="K393" s="9"/>
      <c r="L393" s="9"/>
      <c r="M393" s="9"/>
    </row>
    <row r="394" spans="1:15" s="8" customFormat="1" ht="27" customHeight="1" x14ac:dyDescent="0.2">
      <c r="B394" s="3" t="s">
        <v>166</v>
      </c>
      <c r="C394" s="195" t="s">
        <v>193</v>
      </c>
      <c r="D394" s="195"/>
      <c r="E394" s="195"/>
      <c r="F394" s="195"/>
      <c r="G394" s="196">
        <v>3370903556.8099999</v>
      </c>
      <c r="H394" s="197"/>
      <c r="I394" s="9"/>
      <c r="J394" s="42"/>
      <c r="K394" s="9"/>
      <c r="L394" s="34"/>
      <c r="M394" s="9"/>
      <c r="N394" s="9"/>
    </row>
    <row r="395" spans="1:15" s="8" customFormat="1" ht="27" customHeight="1" x14ac:dyDescent="0.2">
      <c r="B395" s="3" t="s">
        <v>168</v>
      </c>
      <c r="C395" s="195" t="s">
        <v>194</v>
      </c>
      <c r="D395" s="195"/>
      <c r="E395" s="195"/>
      <c r="F395" s="195"/>
      <c r="G395" s="196">
        <f>SUM(G396:G416)</f>
        <v>197155891.09</v>
      </c>
      <c r="H395" s="197"/>
      <c r="I395" s="9"/>
      <c r="J395" s="9"/>
      <c r="K395" s="9"/>
      <c r="L395" s="34"/>
      <c r="M395" s="9"/>
      <c r="N395" s="34"/>
    </row>
    <row r="396" spans="1:15" s="8" customFormat="1" ht="32.25" hidden="1" customHeight="1" x14ac:dyDescent="0.2">
      <c r="B396" s="4" t="s">
        <v>170</v>
      </c>
      <c r="C396" s="198" t="s">
        <v>195</v>
      </c>
      <c r="D396" s="198"/>
      <c r="E396" s="198"/>
      <c r="F396" s="198"/>
      <c r="G396" s="201">
        <v>0</v>
      </c>
      <c r="H396" s="202"/>
      <c r="I396" s="9"/>
      <c r="J396" s="9"/>
      <c r="K396" s="9"/>
      <c r="L396" s="34"/>
      <c r="M396" s="9"/>
      <c r="N396" s="9"/>
    </row>
    <row r="397" spans="1:15" s="8" customFormat="1" ht="28.5" customHeight="1" x14ac:dyDescent="0.2">
      <c r="B397" s="4" t="s">
        <v>172</v>
      </c>
      <c r="C397" s="198" t="s">
        <v>359</v>
      </c>
      <c r="D397" s="198"/>
      <c r="E397" s="198"/>
      <c r="F397" s="198"/>
      <c r="G397" s="199">
        <v>22838688</v>
      </c>
      <c r="H397" s="200"/>
      <c r="I397" s="9"/>
      <c r="J397" s="55"/>
      <c r="K397" s="56"/>
      <c r="L397" s="34"/>
      <c r="M397" s="9"/>
      <c r="N397" s="9"/>
    </row>
    <row r="398" spans="1:15" s="8" customFormat="1" ht="27" customHeight="1" x14ac:dyDescent="0.2">
      <c r="B398" s="4" t="s">
        <v>174</v>
      </c>
      <c r="C398" s="204" t="s">
        <v>196</v>
      </c>
      <c r="D398" s="204"/>
      <c r="E398" s="204"/>
      <c r="F398" s="204"/>
      <c r="G398" s="199">
        <v>22513167.239999998</v>
      </c>
      <c r="H398" s="200"/>
      <c r="I398" s="9"/>
      <c r="J398" s="66"/>
      <c r="K398" s="26"/>
      <c r="L398" s="34"/>
      <c r="M398" s="9"/>
      <c r="N398" s="9"/>
    </row>
    <row r="399" spans="1:15" s="8" customFormat="1" ht="27" customHeight="1" x14ac:dyDescent="0.2">
      <c r="B399" s="4" t="s">
        <v>176</v>
      </c>
      <c r="C399" s="204" t="s">
        <v>197</v>
      </c>
      <c r="D399" s="204"/>
      <c r="E399" s="204"/>
      <c r="F399" s="204"/>
      <c r="G399" s="199">
        <v>2937374.06</v>
      </c>
      <c r="H399" s="200"/>
      <c r="I399" s="9"/>
      <c r="J399" s="66"/>
      <c r="K399" s="9"/>
      <c r="L399" s="34"/>
      <c r="M399" s="9"/>
      <c r="N399" s="9"/>
    </row>
    <row r="400" spans="1:15" s="8" customFormat="1" ht="27" customHeight="1" x14ac:dyDescent="0.2">
      <c r="B400" s="4" t="s">
        <v>178</v>
      </c>
      <c r="C400" s="204" t="s">
        <v>198</v>
      </c>
      <c r="D400" s="204"/>
      <c r="E400" s="204"/>
      <c r="F400" s="204"/>
      <c r="G400" s="199">
        <v>285890.26</v>
      </c>
      <c r="H400" s="200"/>
      <c r="I400" s="9"/>
      <c r="J400" s="66"/>
      <c r="K400" s="34"/>
      <c r="L400" s="34"/>
      <c r="M400" s="9"/>
    </row>
    <row r="401" spans="2:14" s="8" customFormat="1" x14ac:dyDescent="0.2">
      <c r="B401" s="4" t="s">
        <v>180</v>
      </c>
      <c r="C401" s="204" t="s">
        <v>257</v>
      </c>
      <c r="D401" s="204"/>
      <c r="E401" s="204"/>
      <c r="F401" s="204"/>
      <c r="G401" s="199">
        <v>19062475.949999999</v>
      </c>
      <c r="H401" s="200"/>
      <c r="I401" s="9"/>
      <c r="J401" s="66"/>
      <c r="K401" s="9"/>
      <c r="L401" s="34"/>
      <c r="M401" s="9"/>
    </row>
    <row r="402" spans="2:14" s="8" customFormat="1" ht="27" hidden="1" customHeight="1" x14ac:dyDescent="0.2">
      <c r="B402" s="4" t="s">
        <v>199</v>
      </c>
      <c r="C402" s="204" t="s">
        <v>200</v>
      </c>
      <c r="D402" s="204"/>
      <c r="E402" s="204"/>
      <c r="F402" s="204"/>
      <c r="G402" s="199"/>
      <c r="H402" s="200"/>
      <c r="I402" s="9"/>
      <c r="J402" s="66"/>
      <c r="K402" s="9"/>
      <c r="L402" s="34"/>
      <c r="M402" s="34"/>
      <c r="N402" s="9"/>
    </row>
    <row r="403" spans="2:14" s="8" customFormat="1" ht="27" customHeight="1" x14ac:dyDescent="0.2">
      <c r="B403" s="4" t="s">
        <v>201</v>
      </c>
      <c r="C403" s="204" t="s">
        <v>202</v>
      </c>
      <c r="D403" s="204"/>
      <c r="E403" s="204"/>
      <c r="F403" s="204"/>
      <c r="G403" s="199">
        <v>11431004.279999999</v>
      </c>
      <c r="H403" s="200"/>
      <c r="I403" s="9"/>
      <c r="J403" s="66"/>
      <c r="K403" s="34"/>
      <c r="L403" s="34"/>
      <c r="M403" s="34"/>
      <c r="N403" s="34"/>
    </row>
    <row r="404" spans="2:14" s="8" customFormat="1" ht="27" hidden="1" customHeight="1" x14ac:dyDescent="0.2">
      <c r="B404" s="4" t="s">
        <v>203</v>
      </c>
      <c r="C404" s="204" t="s">
        <v>204</v>
      </c>
      <c r="D404" s="204"/>
      <c r="E404" s="204"/>
      <c r="F404" s="204"/>
      <c r="G404" s="199"/>
      <c r="H404" s="200"/>
      <c r="I404" s="9"/>
      <c r="J404" s="67"/>
      <c r="L404" s="34"/>
      <c r="M404" s="34"/>
    </row>
    <row r="405" spans="2:14" s="8" customFormat="1" ht="18" customHeight="1" x14ac:dyDescent="0.2">
      <c r="B405" s="4" t="s">
        <v>205</v>
      </c>
      <c r="C405" s="204" t="s">
        <v>206</v>
      </c>
      <c r="D405" s="204"/>
      <c r="E405" s="204"/>
      <c r="F405" s="204"/>
      <c r="G405" s="199">
        <v>21100243.43</v>
      </c>
      <c r="H405" s="200"/>
      <c r="I405" s="9"/>
      <c r="J405" s="67"/>
      <c r="L405" s="9"/>
      <c r="M405" s="9"/>
    </row>
    <row r="406" spans="2:14" s="8" customFormat="1" ht="18" customHeight="1" x14ac:dyDescent="0.2">
      <c r="B406" s="4" t="s">
        <v>207</v>
      </c>
      <c r="C406" s="204" t="s">
        <v>287</v>
      </c>
      <c r="D406" s="204"/>
      <c r="E406" s="204"/>
      <c r="F406" s="204"/>
      <c r="G406" s="199">
        <v>669390.76</v>
      </c>
      <c r="H406" s="200"/>
      <c r="I406" s="9"/>
      <c r="J406" s="67"/>
      <c r="L406" s="9"/>
      <c r="M406" s="9"/>
    </row>
    <row r="407" spans="2:14" s="8" customFormat="1" ht="32.25" customHeight="1" x14ac:dyDescent="0.2">
      <c r="B407" s="4" t="s">
        <v>208</v>
      </c>
      <c r="C407" s="204" t="s">
        <v>209</v>
      </c>
      <c r="D407" s="204"/>
      <c r="E407" s="204"/>
      <c r="F407" s="204"/>
      <c r="G407" s="199">
        <v>28632374.155000001</v>
      </c>
      <c r="H407" s="200"/>
      <c r="I407" s="9"/>
      <c r="J407" s="67"/>
      <c r="L407" s="9"/>
      <c r="M407" s="9"/>
    </row>
    <row r="408" spans="2:14" s="8" customFormat="1" ht="18" customHeight="1" x14ac:dyDescent="0.2">
      <c r="B408" s="4" t="s">
        <v>210</v>
      </c>
      <c r="C408" s="204" t="s">
        <v>211</v>
      </c>
      <c r="D408" s="204"/>
      <c r="E408" s="204"/>
      <c r="F408" s="204"/>
      <c r="G408" s="199">
        <v>67685282.954999998</v>
      </c>
      <c r="H408" s="200"/>
      <c r="I408" s="9"/>
      <c r="J408" s="67"/>
      <c r="L408" s="9"/>
      <c r="M408" s="9"/>
    </row>
    <row r="409" spans="2:14" s="8" customFormat="1" ht="32.25" hidden="1" customHeight="1" x14ac:dyDescent="0.2">
      <c r="B409" s="4" t="s">
        <v>212</v>
      </c>
      <c r="C409" s="204" t="s">
        <v>213</v>
      </c>
      <c r="D409" s="204"/>
      <c r="E409" s="204"/>
      <c r="F409" s="204"/>
      <c r="G409" s="201"/>
      <c r="H409" s="202"/>
      <c r="I409" s="9"/>
      <c r="J409" s="67"/>
      <c r="L409" s="9"/>
      <c r="M409" s="9"/>
    </row>
    <row r="410" spans="2:14" s="8" customFormat="1" ht="32.25" hidden="1" customHeight="1" x14ac:dyDescent="0.2">
      <c r="B410" s="4" t="s">
        <v>214</v>
      </c>
      <c r="C410" s="204" t="s">
        <v>215</v>
      </c>
      <c r="D410" s="204"/>
      <c r="E410" s="204"/>
      <c r="F410" s="204"/>
      <c r="G410" s="201"/>
      <c r="H410" s="202"/>
      <c r="I410" s="9"/>
      <c r="J410" s="9"/>
      <c r="K410" s="9"/>
      <c r="L410" s="9"/>
      <c r="M410" s="9"/>
    </row>
    <row r="411" spans="2:14" s="8" customFormat="1" ht="32.25" hidden="1" customHeight="1" x14ac:dyDescent="0.2">
      <c r="B411" s="4" t="s">
        <v>216</v>
      </c>
      <c r="C411" s="204" t="s">
        <v>217</v>
      </c>
      <c r="D411" s="204"/>
      <c r="E411" s="204"/>
      <c r="F411" s="204"/>
      <c r="G411" s="201"/>
      <c r="H411" s="202"/>
      <c r="I411" s="9"/>
      <c r="J411" s="9"/>
      <c r="K411" s="9"/>
      <c r="L411" s="9"/>
      <c r="M411" s="9"/>
    </row>
    <row r="412" spans="2:14" s="8" customFormat="1" ht="32.25" hidden="1" customHeight="1" x14ac:dyDescent="0.2">
      <c r="B412" s="4" t="s">
        <v>218</v>
      </c>
      <c r="C412" s="204" t="s">
        <v>219</v>
      </c>
      <c r="D412" s="204"/>
      <c r="E412" s="204"/>
      <c r="F412" s="204"/>
      <c r="G412" s="201"/>
      <c r="H412" s="202"/>
      <c r="I412" s="9"/>
      <c r="J412" s="9"/>
      <c r="K412" s="9"/>
      <c r="L412" s="9"/>
      <c r="M412" s="9"/>
    </row>
    <row r="413" spans="2:14" s="8" customFormat="1" ht="32.25" hidden="1" customHeight="1" x14ac:dyDescent="0.2">
      <c r="B413" s="4" t="s">
        <v>220</v>
      </c>
      <c r="C413" s="204" t="s">
        <v>258</v>
      </c>
      <c r="D413" s="204"/>
      <c r="E413" s="204"/>
      <c r="F413" s="204"/>
      <c r="G413" s="201"/>
      <c r="H413" s="202"/>
      <c r="I413" s="9"/>
      <c r="J413" s="9"/>
      <c r="K413" s="9"/>
      <c r="L413" s="9"/>
      <c r="M413" s="9"/>
    </row>
    <row r="414" spans="2:14" s="8" customFormat="1" ht="32.25" hidden="1" customHeight="1" x14ac:dyDescent="0.2">
      <c r="B414" s="4" t="s">
        <v>221</v>
      </c>
      <c r="C414" s="204" t="s">
        <v>222</v>
      </c>
      <c r="D414" s="204"/>
      <c r="E414" s="204"/>
      <c r="F414" s="204"/>
      <c r="G414" s="201"/>
      <c r="H414" s="202"/>
      <c r="I414" s="9"/>
      <c r="J414" s="9"/>
      <c r="K414" s="9"/>
      <c r="L414" s="9"/>
      <c r="M414" s="9"/>
    </row>
    <row r="415" spans="2:14" s="8" customFormat="1" ht="32.25" hidden="1" customHeight="1" x14ac:dyDescent="0.2">
      <c r="B415" s="4" t="s">
        <v>223</v>
      </c>
      <c r="C415" s="204" t="s">
        <v>224</v>
      </c>
      <c r="D415" s="204"/>
      <c r="E415" s="204"/>
      <c r="F415" s="204"/>
      <c r="G415" s="201"/>
      <c r="H415" s="202"/>
      <c r="I415" s="9"/>
      <c r="J415" s="9"/>
      <c r="K415" s="34"/>
      <c r="L415" s="9"/>
      <c r="M415" s="9"/>
    </row>
    <row r="416" spans="2:14" s="8" customFormat="1" ht="32.25" hidden="1" customHeight="1" x14ac:dyDescent="0.2">
      <c r="B416" s="4" t="s">
        <v>225</v>
      </c>
      <c r="C416" s="204" t="s">
        <v>226</v>
      </c>
      <c r="D416" s="204"/>
      <c r="E416" s="204"/>
      <c r="F416" s="204"/>
      <c r="G416" s="199"/>
      <c r="H416" s="200"/>
      <c r="I416" s="9"/>
      <c r="J416" s="9"/>
      <c r="K416" s="39"/>
      <c r="L416" s="9"/>
      <c r="M416" s="9"/>
    </row>
    <row r="417" spans="1:13" s="8" customFormat="1" ht="25.5" customHeight="1" x14ac:dyDescent="0.2">
      <c r="B417" s="3" t="s">
        <v>182</v>
      </c>
      <c r="C417" s="195" t="s">
        <v>227</v>
      </c>
      <c r="D417" s="195"/>
      <c r="E417" s="195"/>
      <c r="F417" s="195"/>
      <c r="G417" s="196">
        <f>SUM(G418:H424)</f>
        <v>93458107.730000004</v>
      </c>
      <c r="H417" s="197"/>
      <c r="I417" s="9"/>
      <c r="J417" s="9"/>
      <c r="L417" s="34"/>
      <c r="M417" s="34"/>
    </row>
    <row r="418" spans="1:13" s="8" customFormat="1" ht="35.25" customHeight="1" x14ac:dyDescent="0.2">
      <c r="B418" s="4" t="s">
        <v>184</v>
      </c>
      <c r="C418" s="204" t="s">
        <v>259</v>
      </c>
      <c r="D418" s="204"/>
      <c r="E418" s="204"/>
      <c r="F418" s="204"/>
      <c r="G418" s="199">
        <v>86264070.599999994</v>
      </c>
      <c r="H418" s="200"/>
      <c r="I418" s="9"/>
      <c r="J418" s="9"/>
      <c r="K418" s="39"/>
      <c r="L418" s="9"/>
      <c r="M418" s="9"/>
    </row>
    <row r="419" spans="1:13" s="8" customFormat="1" ht="24" hidden="1" customHeight="1" x14ac:dyDescent="0.2">
      <c r="B419" s="4" t="s">
        <v>186</v>
      </c>
      <c r="C419" s="204" t="s">
        <v>228</v>
      </c>
      <c r="D419" s="204"/>
      <c r="E419" s="204"/>
      <c r="F419" s="204"/>
      <c r="G419" s="199">
        <v>0</v>
      </c>
      <c r="H419" s="200"/>
      <c r="I419" s="9"/>
      <c r="J419" s="34"/>
      <c r="K419" s="39"/>
      <c r="L419" s="9"/>
      <c r="M419" s="9"/>
    </row>
    <row r="420" spans="1:13" s="8" customFormat="1" ht="24" hidden="1" customHeight="1" x14ac:dyDescent="0.2">
      <c r="B420" s="4" t="s">
        <v>229</v>
      </c>
      <c r="C420" s="204" t="s">
        <v>230</v>
      </c>
      <c r="D420" s="204"/>
      <c r="E420" s="204"/>
      <c r="F420" s="204"/>
      <c r="G420" s="199">
        <v>0</v>
      </c>
      <c r="H420" s="200"/>
      <c r="I420" s="9"/>
      <c r="K420" s="39"/>
      <c r="L420" s="9"/>
      <c r="M420" s="9"/>
    </row>
    <row r="421" spans="1:13" s="8" customFormat="1" ht="37.5" hidden="1" customHeight="1" x14ac:dyDescent="0.2">
      <c r="B421" s="4" t="s">
        <v>231</v>
      </c>
      <c r="C421" s="204" t="s">
        <v>260</v>
      </c>
      <c r="D421" s="204"/>
      <c r="E421" s="204"/>
      <c r="F421" s="204"/>
      <c r="G421" s="199">
        <v>0</v>
      </c>
      <c r="H421" s="200"/>
      <c r="I421" s="9"/>
      <c r="J421" s="9"/>
      <c r="K421" s="39"/>
      <c r="L421" s="9"/>
      <c r="M421" s="9"/>
    </row>
    <row r="422" spans="1:13" s="8" customFormat="1" ht="24" hidden="1" customHeight="1" x14ac:dyDescent="0.2">
      <c r="B422" s="4" t="s">
        <v>232</v>
      </c>
      <c r="C422" s="204" t="s">
        <v>233</v>
      </c>
      <c r="D422" s="204"/>
      <c r="E422" s="204"/>
      <c r="F422" s="204"/>
      <c r="G422" s="199">
        <v>0</v>
      </c>
      <c r="H422" s="200"/>
      <c r="I422" s="9"/>
      <c r="J422" s="34"/>
      <c r="K422" s="39"/>
      <c r="L422" s="9"/>
    </row>
    <row r="423" spans="1:13" s="8" customFormat="1" ht="18" customHeight="1" x14ac:dyDescent="0.2">
      <c r="B423" s="4" t="s">
        <v>234</v>
      </c>
      <c r="C423" s="204" t="s">
        <v>235</v>
      </c>
      <c r="D423" s="204"/>
      <c r="E423" s="204"/>
      <c r="F423" s="204"/>
      <c r="G423" s="199">
        <v>7194043.8399999999</v>
      </c>
      <c r="H423" s="200"/>
      <c r="I423" s="9"/>
      <c r="J423" s="9"/>
      <c r="K423" s="39"/>
      <c r="L423" s="9"/>
    </row>
    <row r="424" spans="1:13" s="8" customFormat="1" ht="29.25" customHeight="1" x14ac:dyDescent="0.2">
      <c r="B424" s="4" t="s">
        <v>236</v>
      </c>
      <c r="C424" s="204" t="s">
        <v>368</v>
      </c>
      <c r="D424" s="204"/>
      <c r="E424" s="204"/>
      <c r="F424" s="204"/>
      <c r="G424" s="199">
        <v>-6.71</v>
      </c>
      <c r="H424" s="200"/>
      <c r="I424" s="9"/>
      <c r="J424" s="9"/>
      <c r="K424" s="34"/>
      <c r="L424" s="34"/>
      <c r="M424" s="9"/>
    </row>
    <row r="425" spans="1:13" s="8" customFormat="1" ht="23.25" customHeight="1" x14ac:dyDescent="0.2">
      <c r="B425" s="6" t="s">
        <v>190</v>
      </c>
      <c r="C425" s="205" t="s">
        <v>237</v>
      </c>
      <c r="D425" s="205"/>
      <c r="E425" s="205"/>
      <c r="F425" s="205"/>
      <c r="G425" s="206">
        <f>+G394-G395+G417</f>
        <v>3267205773.4499998</v>
      </c>
      <c r="H425" s="207"/>
      <c r="J425" s="42"/>
      <c r="K425" s="34"/>
      <c r="L425" s="34"/>
      <c r="M425" s="34"/>
    </row>
    <row r="426" spans="1:13" s="8" customFormat="1" x14ac:dyDescent="0.2">
      <c r="A426" s="9"/>
      <c r="B426" s="45" t="s">
        <v>329</v>
      </c>
      <c r="C426" s="9"/>
      <c r="D426" s="9"/>
      <c r="E426" s="9"/>
      <c r="F426" s="9"/>
      <c r="G426" s="9"/>
      <c r="H426" s="9"/>
      <c r="I426" s="9"/>
      <c r="K426" s="34"/>
      <c r="L426" s="34"/>
    </row>
    <row r="427" spans="1:13" s="8" customFormat="1" x14ac:dyDescent="0.2">
      <c r="A427" s="9"/>
      <c r="B427" s="45"/>
      <c r="C427" s="9"/>
      <c r="D427" s="9"/>
      <c r="E427" s="9"/>
      <c r="F427" s="9"/>
      <c r="G427" s="9"/>
      <c r="H427" s="9"/>
      <c r="I427" s="9"/>
      <c r="K427" s="34"/>
      <c r="L427" s="34"/>
    </row>
  </sheetData>
  <mergeCells count="809">
    <mergeCell ref="C425:F425"/>
    <mergeCell ref="G425:H425"/>
    <mergeCell ref="C422:F422"/>
    <mergeCell ref="G422:H422"/>
    <mergeCell ref="C423:F423"/>
    <mergeCell ref="G423:H423"/>
    <mergeCell ref="C424:F424"/>
    <mergeCell ref="G424:H424"/>
    <mergeCell ref="C419:F419"/>
    <mergeCell ref="G419:H419"/>
    <mergeCell ref="C420:F420"/>
    <mergeCell ref="G420:H420"/>
    <mergeCell ref="C421:F421"/>
    <mergeCell ref="G421:H421"/>
    <mergeCell ref="C416:F416"/>
    <mergeCell ref="G416:H416"/>
    <mergeCell ref="C417:F417"/>
    <mergeCell ref="G417:H417"/>
    <mergeCell ref="C418:F418"/>
    <mergeCell ref="G418:H418"/>
    <mergeCell ref="C413:F413"/>
    <mergeCell ref="G413:H413"/>
    <mergeCell ref="C414:F414"/>
    <mergeCell ref="G414:H414"/>
    <mergeCell ref="C415:F415"/>
    <mergeCell ref="G415:H415"/>
    <mergeCell ref="C410:F410"/>
    <mergeCell ref="G410:H410"/>
    <mergeCell ref="C411:F411"/>
    <mergeCell ref="G411:H411"/>
    <mergeCell ref="C412:F412"/>
    <mergeCell ref="G412:H412"/>
    <mergeCell ref="C407:F407"/>
    <mergeCell ref="G407:H407"/>
    <mergeCell ref="C408:F408"/>
    <mergeCell ref="G408:H408"/>
    <mergeCell ref="C409:F409"/>
    <mergeCell ref="G409:H409"/>
    <mergeCell ref="C404:F404"/>
    <mergeCell ref="G404:H404"/>
    <mergeCell ref="C405:F405"/>
    <mergeCell ref="G405:H405"/>
    <mergeCell ref="C406:F406"/>
    <mergeCell ref="G406:H406"/>
    <mergeCell ref="C401:F401"/>
    <mergeCell ref="G401:H401"/>
    <mergeCell ref="C402:F402"/>
    <mergeCell ref="G402:H402"/>
    <mergeCell ref="C403:F403"/>
    <mergeCell ref="G403:H403"/>
    <mergeCell ref="C398:F398"/>
    <mergeCell ref="G398:H398"/>
    <mergeCell ref="C399:F399"/>
    <mergeCell ref="G399:H399"/>
    <mergeCell ref="C400:F400"/>
    <mergeCell ref="G400:H400"/>
    <mergeCell ref="C395:F395"/>
    <mergeCell ref="G395:H395"/>
    <mergeCell ref="C396:F396"/>
    <mergeCell ref="G396:H396"/>
    <mergeCell ref="C397:F397"/>
    <mergeCell ref="G397:H397"/>
    <mergeCell ref="C389:F389"/>
    <mergeCell ref="G389:H389"/>
    <mergeCell ref="B393:F393"/>
    <mergeCell ref="G393:H393"/>
    <mergeCell ref="C394:F394"/>
    <mergeCell ref="G394:H394"/>
    <mergeCell ref="C386:F386"/>
    <mergeCell ref="G386:H386"/>
    <mergeCell ref="C387:F387"/>
    <mergeCell ref="G387:H387"/>
    <mergeCell ref="C388:F388"/>
    <mergeCell ref="G388:H388"/>
    <mergeCell ref="C383:F383"/>
    <mergeCell ref="G383:H383"/>
    <mergeCell ref="C384:F384"/>
    <mergeCell ref="G384:H384"/>
    <mergeCell ref="C385:F385"/>
    <mergeCell ref="G385:H385"/>
    <mergeCell ref="C380:F380"/>
    <mergeCell ref="G380:H380"/>
    <mergeCell ref="C381:F381"/>
    <mergeCell ref="G381:H381"/>
    <mergeCell ref="C382:F382"/>
    <mergeCell ref="G382:H382"/>
    <mergeCell ref="C377:F377"/>
    <mergeCell ref="G377:H377"/>
    <mergeCell ref="C378:F378"/>
    <mergeCell ref="G378:H378"/>
    <mergeCell ref="C379:F379"/>
    <mergeCell ref="G379:H379"/>
    <mergeCell ref="B373:F373"/>
    <mergeCell ref="G373:H373"/>
    <mergeCell ref="I373:J373"/>
    <mergeCell ref="K373:L373"/>
    <mergeCell ref="B376:F376"/>
    <mergeCell ref="G376:H376"/>
    <mergeCell ref="C371:F371"/>
    <mergeCell ref="G371:H371"/>
    <mergeCell ref="I371:J371"/>
    <mergeCell ref="K371:L371"/>
    <mergeCell ref="C372:F372"/>
    <mergeCell ref="G372:H372"/>
    <mergeCell ref="I372:J372"/>
    <mergeCell ref="K372:L372"/>
    <mergeCell ref="C369:F369"/>
    <mergeCell ref="G369:H369"/>
    <mergeCell ref="I369:J369"/>
    <mergeCell ref="K369:L369"/>
    <mergeCell ref="C370:F370"/>
    <mergeCell ref="G370:H370"/>
    <mergeCell ref="I370:J370"/>
    <mergeCell ref="K370:L370"/>
    <mergeCell ref="C367:F367"/>
    <mergeCell ref="G367:H367"/>
    <mergeCell ref="I367:J367"/>
    <mergeCell ref="K367:L367"/>
    <mergeCell ref="C368:F368"/>
    <mergeCell ref="G368:H368"/>
    <mergeCell ref="I368:J368"/>
    <mergeCell ref="K368:L368"/>
    <mergeCell ref="C365:F365"/>
    <mergeCell ref="G365:H365"/>
    <mergeCell ref="I365:J365"/>
    <mergeCell ref="K365:L365"/>
    <mergeCell ref="C366:F366"/>
    <mergeCell ref="G366:H366"/>
    <mergeCell ref="I366:J366"/>
    <mergeCell ref="K366:L366"/>
    <mergeCell ref="C363:F363"/>
    <mergeCell ref="G363:H363"/>
    <mergeCell ref="I363:J363"/>
    <mergeCell ref="K363:L363"/>
    <mergeCell ref="C364:F364"/>
    <mergeCell ref="G364:H364"/>
    <mergeCell ref="I364:J364"/>
    <mergeCell ref="K364:L364"/>
    <mergeCell ref="A357:O357"/>
    <mergeCell ref="A360:O360"/>
    <mergeCell ref="C362:F362"/>
    <mergeCell ref="G362:H362"/>
    <mergeCell ref="I362:J362"/>
    <mergeCell ref="K362:L362"/>
    <mergeCell ref="B354:D354"/>
    <mergeCell ref="E354:F354"/>
    <mergeCell ref="G354:H354"/>
    <mergeCell ref="B355:D355"/>
    <mergeCell ref="E355:F355"/>
    <mergeCell ref="G355:H355"/>
    <mergeCell ref="B352:D352"/>
    <mergeCell ref="E352:F352"/>
    <mergeCell ref="G352:H352"/>
    <mergeCell ref="B353:D353"/>
    <mergeCell ref="E353:F353"/>
    <mergeCell ref="G353:H353"/>
    <mergeCell ref="B350:D350"/>
    <mergeCell ref="E350:F350"/>
    <mergeCell ref="G350:H350"/>
    <mergeCell ref="B351:D351"/>
    <mergeCell ref="E351:F351"/>
    <mergeCell ref="G351:H351"/>
    <mergeCell ref="B348:D348"/>
    <mergeCell ref="E348:F348"/>
    <mergeCell ref="G348:H348"/>
    <mergeCell ref="B349:D349"/>
    <mergeCell ref="E349:F349"/>
    <mergeCell ref="G349:H349"/>
    <mergeCell ref="A339:O339"/>
    <mergeCell ref="A340:O340"/>
    <mergeCell ref="A341:O341"/>
    <mergeCell ref="A346:O346"/>
    <mergeCell ref="B347:D347"/>
    <mergeCell ref="E347:F347"/>
    <mergeCell ref="G347:H347"/>
    <mergeCell ref="B336:D336"/>
    <mergeCell ref="E336:F336"/>
    <mergeCell ref="G336:H336"/>
    <mergeCell ref="J336:L336"/>
    <mergeCell ref="M336:O336"/>
    <mergeCell ref="A338:O338"/>
    <mergeCell ref="B334:D334"/>
    <mergeCell ref="E334:F334"/>
    <mergeCell ref="G334:H334"/>
    <mergeCell ref="J334:L334"/>
    <mergeCell ref="M334:O334"/>
    <mergeCell ref="B335:D335"/>
    <mergeCell ref="E335:F335"/>
    <mergeCell ref="G335:H335"/>
    <mergeCell ref="J335:L335"/>
    <mergeCell ref="M335:O335"/>
    <mergeCell ref="B332:D332"/>
    <mergeCell ref="E332:F332"/>
    <mergeCell ref="G332:H332"/>
    <mergeCell ref="J332:L332"/>
    <mergeCell ref="M332:O332"/>
    <mergeCell ref="B333:D333"/>
    <mergeCell ref="E333:F333"/>
    <mergeCell ref="G333:H333"/>
    <mergeCell ref="J333:L333"/>
    <mergeCell ref="M333:O333"/>
    <mergeCell ref="B330:D330"/>
    <mergeCell ref="E330:F330"/>
    <mergeCell ref="G330:H330"/>
    <mergeCell ref="J330:L330"/>
    <mergeCell ref="M330:O330"/>
    <mergeCell ref="B331:D331"/>
    <mergeCell ref="E331:F331"/>
    <mergeCell ref="G331:H331"/>
    <mergeCell ref="J331:L331"/>
    <mergeCell ref="M331:O331"/>
    <mergeCell ref="B328:D329"/>
    <mergeCell ref="E328:F329"/>
    <mergeCell ref="G328:I328"/>
    <mergeCell ref="J328:L329"/>
    <mergeCell ref="M328:O329"/>
    <mergeCell ref="G329:H329"/>
    <mergeCell ref="A315:C315"/>
    <mergeCell ref="D315:F315"/>
    <mergeCell ref="G315:I315"/>
    <mergeCell ref="A317:O317"/>
    <mergeCell ref="A321:O321"/>
    <mergeCell ref="A327:O327"/>
    <mergeCell ref="A313:C313"/>
    <mergeCell ref="D313:F313"/>
    <mergeCell ref="G313:I313"/>
    <mergeCell ref="A314:C314"/>
    <mergeCell ref="D314:F314"/>
    <mergeCell ref="G314:I314"/>
    <mergeCell ref="A311:C311"/>
    <mergeCell ref="D311:F311"/>
    <mergeCell ref="G311:I311"/>
    <mergeCell ref="A312:C312"/>
    <mergeCell ref="D312:F312"/>
    <mergeCell ref="G312:I312"/>
    <mergeCell ref="A309:C309"/>
    <mergeCell ref="D309:F309"/>
    <mergeCell ref="G309:I309"/>
    <mergeCell ref="A310:C310"/>
    <mergeCell ref="D310:F310"/>
    <mergeCell ref="G310:I310"/>
    <mergeCell ref="A307:C307"/>
    <mergeCell ref="D307:F307"/>
    <mergeCell ref="G307:I307"/>
    <mergeCell ref="A308:C308"/>
    <mergeCell ref="D308:F308"/>
    <mergeCell ref="G308:I308"/>
    <mergeCell ref="B301:E301"/>
    <mergeCell ref="F301:H301"/>
    <mergeCell ref="B302:E302"/>
    <mergeCell ref="F302:H302"/>
    <mergeCell ref="A305:I305"/>
    <mergeCell ref="A306:C306"/>
    <mergeCell ref="D306:F306"/>
    <mergeCell ref="G306:I306"/>
    <mergeCell ref="A295:O295"/>
    <mergeCell ref="A296:O296"/>
    <mergeCell ref="A297:O297"/>
    <mergeCell ref="A299:O299"/>
    <mergeCell ref="B300:E300"/>
    <mergeCell ref="F300:H300"/>
    <mergeCell ref="B292:E292"/>
    <mergeCell ref="F292:H292"/>
    <mergeCell ref="I292:J292"/>
    <mergeCell ref="B293:E293"/>
    <mergeCell ref="F293:H293"/>
    <mergeCell ref="I293:J293"/>
    <mergeCell ref="B290:E290"/>
    <mergeCell ref="F290:H290"/>
    <mergeCell ref="I290:J290"/>
    <mergeCell ref="B291:E291"/>
    <mergeCell ref="F291:H291"/>
    <mergeCell ref="I291:J291"/>
    <mergeCell ref="B288:E288"/>
    <mergeCell ref="F288:H288"/>
    <mergeCell ref="I288:J288"/>
    <mergeCell ref="B289:E289"/>
    <mergeCell ref="F289:H289"/>
    <mergeCell ref="I289:J289"/>
    <mergeCell ref="B286:E286"/>
    <mergeCell ref="F286:H286"/>
    <mergeCell ref="I286:J286"/>
    <mergeCell ref="B287:E287"/>
    <mergeCell ref="F287:H287"/>
    <mergeCell ref="I287:J287"/>
    <mergeCell ref="B284:E284"/>
    <mergeCell ref="F284:H284"/>
    <mergeCell ref="I284:J284"/>
    <mergeCell ref="B285:E285"/>
    <mergeCell ref="F285:H285"/>
    <mergeCell ref="I285:J285"/>
    <mergeCell ref="A280:O280"/>
    <mergeCell ref="B282:E282"/>
    <mergeCell ref="F282:H282"/>
    <mergeCell ref="I282:J282"/>
    <mergeCell ref="B283:E283"/>
    <mergeCell ref="F283:H283"/>
    <mergeCell ref="I283:J283"/>
    <mergeCell ref="B276:D276"/>
    <mergeCell ref="E276:G276"/>
    <mergeCell ref="H276:J276"/>
    <mergeCell ref="B277:D277"/>
    <mergeCell ref="E277:G277"/>
    <mergeCell ref="H277:J277"/>
    <mergeCell ref="B274:D274"/>
    <mergeCell ref="E274:G274"/>
    <mergeCell ref="H274:J274"/>
    <mergeCell ref="B275:D275"/>
    <mergeCell ref="E275:G275"/>
    <mergeCell ref="H275:J275"/>
    <mergeCell ref="A258:O258"/>
    <mergeCell ref="A261:O261"/>
    <mergeCell ref="A264:O264"/>
    <mergeCell ref="A271:O271"/>
    <mergeCell ref="B273:D273"/>
    <mergeCell ref="E273:G273"/>
    <mergeCell ref="H273:J273"/>
    <mergeCell ref="B254:E254"/>
    <mergeCell ref="F254:G254"/>
    <mergeCell ref="H254:J254"/>
    <mergeCell ref="B255:E255"/>
    <mergeCell ref="F255:G255"/>
    <mergeCell ref="H255:J255"/>
    <mergeCell ref="B251:I251"/>
    <mergeCell ref="J251:K251"/>
    <mergeCell ref="L251:M251"/>
    <mergeCell ref="B252:I252"/>
    <mergeCell ref="J252:K252"/>
    <mergeCell ref="L252:M252"/>
    <mergeCell ref="B249:I249"/>
    <mergeCell ref="J249:K249"/>
    <mergeCell ref="L249:M249"/>
    <mergeCell ref="B250:I250"/>
    <mergeCell ref="J250:K250"/>
    <mergeCell ref="L250:M250"/>
    <mergeCell ref="B247:I247"/>
    <mergeCell ref="J247:K247"/>
    <mergeCell ref="L247:M247"/>
    <mergeCell ref="B248:I248"/>
    <mergeCell ref="J248:K248"/>
    <mergeCell ref="L248:M248"/>
    <mergeCell ref="B245:I245"/>
    <mergeCell ref="J245:K245"/>
    <mergeCell ref="L245:M245"/>
    <mergeCell ref="B246:I246"/>
    <mergeCell ref="J246:K246"/>
    <mergeCell ref="L246:M246"/>
    <mergeCell ref="B243:I243"/>
    <mergeCell ref="J243:K243"/>
    <mergeCell ref="L243:M243"/>
    <mergeCell ref="B244:I244"/>
    <mergeCell ref="J244:K244"/>
    <mergeCell ref="L244:M244"/>
    <mergeCell ref="B241:I241"/>
    <mergeCell ref="J241:K241"/>
    <mergeCell ref="L241:M241"/>
    <mergeCell ref="B242:I242"/>
    <mergeCell ref="J242:K242"/>
    <mergeCell ref="L242:M242"/>
    <mergeCell ref="B240:I240"/>
    <mergeCell ref="J240:K240"/>
    <mergeCell ref="L240:M240"/>
    <mergeCell ref="N222:O224"/>
    <mergeCell ref="F223:I223"/>
    <mergeCell ref="F224:I224"/>
    <mergeCell ref="A226:O226"/>
    <mergeCell ref="A227:O227"/>
    <mergeCell ref="A228:O228"/>
    <mergeCell ref="B222:B224"/>
    <mergeCell ref="C222:E224"/>
    <mergeCell ref="F222:I222"/>
    <mergeCell ref="J222:K224"/>
    <mergeCell ref="L222:M224"/>
    <mergeCell ref="A229:O229"/>
    <mergeCell ref="A230:O230"/>
    <mergeCell ref="A231:O231"/>
    <mergeCell ref="A238:O238"/>
    <mergeCell ref="C220:E220"/>
    <mergeCell ref="F220:I220"/>
    <mergeCell ref="J220:K220"/>
    <mergeCell ref="L220:M220"/>
    <mergeCell ref="N220:O220"/>
    <mergeCell ref="C221:E221"/>
    <mergeCell ref="F221:I221"/>
    <mergeCell ref="J221:K221"/>
    <mergeCell ref="L221:M221"/>
    <mergeCell ref="N221:O221"/>
    <mergeCell ref="C218:E218"/>
    <mergeCell ref="F218:I218"/>
    <mergeCell ref="J218:K218"/>
    <mergeCell ref="L218:M218"/>
    <mergeCell ref="N218:O218"/>
    <mergeCell ref="C219:E219"/>
    <mergeCell ref="F219:I219"/>
    <mergeCell ref="J219:K219"/>
    <mergeCell ref="L219:M219"/>
    <mergeCell ref="N219:O219"/>
    <mergeCell ref="A208:O208"/>
    <mergeCell ref="A209:O209"/>
    <mergeCell ref="C216:E216"/>
    <mergeCell ref="F216:I216"/>
    <mergeCell ref="J216:K216"/>
    <mergeCell ref="L216:M216"/>
    <mergeCell ref="N216:O216"/>
    <mergeCell ref="C217:E217"/>
    <mergeCell ref="F217:I217"/>
    <mergeCell ref="J217:K217"/>
    <mergeCell ref="L217:M217"/>
    <mergeCell ref="N217:O217"/>
    <mergeCell ref="C204:E204"/>
    <mergeCell ref="F204:G204"/>
    <mergeCell ref="H204:M204"/>
    <mergeCell ref="B205:E205"/>
    <mergeCell ref="F205:G205"/>
    <mergeCell ref="H205:K205"/>
    <mergeCell ref="L205:M205"/>
    <mergeCell ref="A206:O206"/>
    <mergeCell ref="A207:O207"/>
    <mergeCell ref="C196:E196"/>
    <mergeCell ref="F196:G196"/>
    <mergeCell ref="H196:K203"/>
    <mergeCell ref="L196:M196"/>
    <mergeCell ref="C197:E197"/>
    <mergeCell ref="F197:G197"/>
    <mergeCell ref="L197:M197"/>
    <mergeCell ref="C198:E198"/>
    <mergeCell ref="C201:E201"/>
    <mergeCell ref="F201:G201"/>
    <mergeCell ref="L201:M201"/>
    <mergeCell ref="C202:E202"/>
    <mergeCell ref="F202:G202"/>
    <mergeCell ref="L202:M202"/>
    <mergeCell ref="F198:G198"/>
    <mergeCell ref="L198:M198"/>
    <mergeCell ref="C199:E199"/>
    <mergeCell ref="F199:G199"/>
    <mergeCell ref="L199:M199"/>
    <mergeCell ref="C200:E200"/>
    <mergeCell ref="F200:G200"/>
    <mergeCell ref="L200:M200"/>
    <mergeCell ref="C203:E203"/>
    <mergeCell ref="F203:G203"/>
    <mergeCell ref="C192:E192"/>
    <mergeCell ref="F192:G192"/>
    <mergeCell ref="H192:K195"/>
    <mergeCell ref="L192:M192"/>
    <mergeCell ref="C193:E193"/>
    <mergeCell ref="F193:G193"/>
    <mergeCell ref="L193:M193"/>
    <mergeCell ref="C194:E194"/>
    <mergeCell ref="F194:G194"/>
    <mergeCell ref="C195:E195"/>
    <mergeCell ref="F195:G195"/>
    <mergeCell ref="L195:M195"/>
    <mergeCell ref="C180:G180"/>
    <mergeCell ref="H180:I180"/>
    <mergeCell ref="B181:G181"/>
    <mergeCell ref="H181:I181"/>
    <mergeCell ref="A185:O185"/>
    <mergeCell ref="C191:E191"/>
    <mergeCell ref="F191:G191"/>
    <mergeCell ref="H191:K191"/>
    <mergeCell ref="L191:M191"/>
    <mergeCell ref="B169:O169"/>
    <mergeCell ref="A171:O171"/>
    <mergeCell ref="B172:O172"/>
    <mergeCell ref="A177:O177"/>
    <mergeCell ref="C179:G179"/>
    <mergeCell ref="H179:I179"/>
    <mergeCell ref="B164:F164"/>
    <mergeCell ref="G164:H164"/>
    <mergeCell ref="I164:J164"/>
    <mergeCell ref="A166:O166"/>
    <mergeCell ref="B167:O167"/>
    <mergeCell ref="B168:O168"/>
    <mergeCell ref="C162:F162"/>
    <mergeCell ref="G162:H162"/>
    <mergeCell ref="I162:J162"/>
    <mergeCell ref="C163:F163"/>
    <mergeCell ref="G163:H163"/>
    <mergeCell ref="I163:J163"/>
    <mergeCell ref="B153:N153"/>
    <mergeCell ref="B154:N154"/>
    <mergeCell ref="B155:N155"/>
    <mergeCell ref="A160:O160"/>
    <mergeCell ref="C161:F161"/>
    <mergeCell ref="G161:H161"/>
    <mergeCell ref="I161:J161"/>
    <mergeCell ref="B147:N147"/>
    <mergeCell ref="B148:N148"/>
    <mergeCell ref="B149:N149"/>
    <mergeCell ref="B150:N150"/>
    <mergeCell ref="B151:N151"/>
    <mergeCell ref="B152:N152"/>
    <mergeCell ref="B144:C144"/>
    <mergeCell ref="D144:G144"/>
    <mergeCell ref="H144:I144"/>
    <mergeCell ref="J144:K144"/>
    <mergeCell ref="L144:M144"/>
    <mergeCell ref="B145:G145"/>
    <mergeCell ref="H145:I145"/>
    <mergeCell ref="J145:K145"/>
    <mergeCell ref="L145:M145"/>
    <mergeCell ref="B142:C142"/>
    <mergeCell ref="D142:G142"/>
    <mergeCell ref="H142:I142"/>
    <mergeCell ref="J142:K142"/>
    <mergeCell ref="L142:M142"/>
    <mergeCell ref="B143:C143"/>
    <mergeCell ref="D143:G143"/>
    <mergeCell ref="H143:I143"/>
    <mergeCell ref="J143:K143"/>
    <mergeCell ref="L143:M143"/>
    <mergeCell ref="B140:C140"/>
    <mergeCell ref="D140:F140"/>
    <mergeCell ref="H140:I140"/>
    <mergeCell ref="J140:K140"/>
    <mergeCell ref="L140:M140"/>
    <mergeCell ref="B141:C141"/>
    <mergeCell ref="D141:F141"/>
    <mergeCell ref="H141:I141"/>
    <mergeCell ref="J141:K141"/>
    <mergeCell ref="L141:M141"/>
    <mergeCell ref="B138:C138"/>
    <mergeCell ref="D138:G138"/>
    <mergeCell ref="H138:I138"/>
    <mergeCell ref="J138:K138"/>
    <mergeCell ref="L138:M138"/>
    <mergeCell ref="B139:C139"/>
    <mergeCell ref="D139:F139"/>
    <mergeCell ref="H139:I139"/>
    <mergeCell ref="J139:K139"/>
    <mergeCell ref="L139:M139"/>
    <mergeCell ref="B136:C136"/>
    <mergeCell ref="D136:F136"/>
    <mergeCell ref="H136:I136"/>
    <mergeCell ref="J136:K136"/>
    <mergeCell ref="L136:M136"/>
    <mergeCell ref="B137:C137"/>
    <mergeCell ref="D137:G137"/>
    <mergeCell ref="H137:I137"/>
    <mergeCell ref="J137:K137"/>
    <mergeCell ref="L137:M137"/>
    <mergeCell ref="B129:N129"/>
    <mergeCell ref="B130:N130"/>
    <mergeCell ref="B131:N131"/>
    <mergeCell ref="B132:N132"/>
    <mergeCell ref="A133:O133"/>
    <mergeCell ref="B135:C135"/>
    <mergeCell ref="D135:G135"/>
    <mergeCell ref="H135:I135"/>
    <mergeCell ref="J135:K135"/>
    <mergeCell ref="L135:M135"/>
    <mergeCell ref="B124:H124"/>
    <mergeCell ref="I124:J124"/>
    <mergeCell ref="K124:N124"/>
    <mergeCell ref="B126:N126"/>
    <mergeCell ref="B127:N127"/>
    <mergeCell ref="B128:N128"/>
    <mergeCell ref="B122:C122"/>
    <mergeCell ref="D122:F122"/>
    <mergeCell ref="G122:H122"/>
    <mergeCell ref="I122:J122"/>
    <mergeCell ref="K122:N122"/>
    <mergeCell ref="B123:C123"/>
    <mergeCell ref="D123:F123"/>
    <mergeCell ref="G123:H123"/>
    <mergeCell ref="I123:J123"/>
    <mergeCell ref="K123:N123"/>
    <mergeCell ref="B120:C120"/>
    <mergeCell ref="D120:F120"/>
    <mergeCell ref="G120:H120"/>
    <mergeCell ref="I120:J120"/>
    <mergeCell ref="K120:N120"/>
    <mergeCell ref="B121:C121"/>
    <mergeCell ref="D121:F121"/>
    <mergeCell ref="G121:H121"/>
    <mergeCell ref="I121:J121"/>
    <mergeCell ref="K121:N121"/>
    <mergeCell ref="B118:C118"/>
    <mergeCell ref="D118:F118"/>
    <mergeCell ref="G118:H118"/>
    <mergeCell ref="I118:J118"/>
    <mergeCell ref="K118:N118"/>
    <mergeCell ref="B119:C119"/>
    <mergeCell ref="D119:F119"/>
    <mergeCell ref="G119:H119"/>
    <mergeCell ref="I119:J119"/>
    <mergeCell ref="K119:N119"/>
    <mergeCell ref="B116:C116"/>
    <mergeCell ref="D116:F116"/>
    <mergeCell ref="G116:H116"/>
    <mergeCell ref="I116:J116"/>
    <mergeCell ref="K116:N116"/>
    <mergeCell ref="B117:C117"/>
    <mergeCell ref="D117:F117"/>
    <mergeCell ref="G117:H117"/>
    <mergeCell ref="I117:J117"/>
    <mergeCell ref="K117:N117"/>
    <mergeCell ref="B114:C114"/>
    <mergeCell ref="D114:F114"/>
    <mergeCell ref="G114:H114"/>
    <mergeCell ref="I114:J114"/>
    <mergeCell ref="K114:N114"/>
    <mergeCell ref="B115:C115"/>
    <mergeCell ref="D115:F115"/>
    <mergeCell ref="G115:H115"/>
    <mergeCell ref="I115:J115"/>
    <mergeCell ref="K115:N115"/>
    <mergeCell ref="B112:C112"/>
    <mergeCell ref="D112:F112"/>
    <mergeCell ref="G112:H112"/>
    <mergeCell ref="I112:J112"/>
    <mergeCell ref="K112:N112"/>
    <mergeCell ref="B113:C113"/>
    <mergeCell ref="D113:F113"/>
    <mergeCell ref="G113:H113"/>
    <mergeCell ref="I113:J113"/>
    <mergeCell ref="K113:N113"/>
    <mergeCell ref="B110:C110"/>
    <mergeCell ref="D110:F110"/>
    <mergeCell ref="G110:H110"/>
    <mergeCell ref="I110:J110"/>
    <mergeCell ref="K110:N110"/>
    <mergeCell ref="B111:C111"/>
    <mergeCell ref="D111:F111"/>
    <mergeCell ref="G111:H111"/>
    <mergeCell ref="I111:J111"/>
    <mergeCell ref="K111:N111"/>
    <mergeCell ref="B108:C108"/>
    <mergeCell ref="D108:F108"/>
    <mergeCell ref="G108:H108"/>
    <mergeCell ref="I108:J108"/>
    <mergeCell ref="K108:N108"/>
    <mergeCell ref="B109:C109"/>
    <mergeCell ref="D109:F109"/>
    <mergeCell ref="G109:H109"/>
    <mergeCell ref="I109:J109"/>
    <mergeCell ref="K109:N109"/>
    <mergeCell ref="K106:N106"/>
    <mergeCell ref="B107:C107"/>
    <mergeCell ref="D107:F107"/>
    <mergeCell ref="G107:H107"/>
    <mergeCell ref="I107:J107"/>
    <mergeCell ref="K107:N107"/>
    <mergeCell ref="D100:F100"/>
    <mergeCell ref="G100:H100"/>
    <mergeCell ref="I100:J100"/>
    <mergeCell ref="C101:F101"/>
    <mergeCell ref="G101:H101"/>
    <mergeCell ref="B106:C106"/>
    <mergeCell ref="D106:F106"/>
    <mergeCell ref="G106:H106"/>
    <mergeCell ref="I106:J106"/>
    <mergeCell ref="D98:F98"/>
    <mergeCell ref="G98:H98"/>
    <mergeCell ref="I98:J98"/>
    <mergeCell ref="D99:F99"/>
    <mergeCell ref="G99:H99"/>
    <mergeCell ref="I99:J99"/>
    <mergeCell ref="B85:D85"/>
    <mergeCell ref="E85:G85"/>
    <mergeCell ref="H85:I85"/>
    <mergeCell ref="B87:N87"/>
    <mergeCell ref="B88:N88"/>
    <mergeCell ref="D97:F97"/>
    <mergeCell ref="G97:H97"/>
    <mergeCell ref="I97:J97"/>
    <mergeCell ref="B83:D83"/>
    <mergeCell ref="E83:G83"/>
    <mergeCell ref="H83:I83"/>
    <mergeCell ref="B84:D84"/>
    <mergeCell ref="E84:G84"/>
    <mergeCell ref="H84:I84"/>
    <mergeCell ref="B81:D81"/>
    <mergeCell ref="E81:G81"/>
    <mergeCell ref="H81:I81"/>
    <mergeCell ref="B82:D82"/>
    <mergeCell ref="E82:G82"/>
    <mergeCell ref="H82:I82"/>
    <mergeCell ref="B79:D79"/>
    <mergeCell ref="E79:G79"/>
    <mergeCell ref="H79:I79"/>
    <mergeCell ref="B80:D80"/>
    <mergeCell ref="E80:G80"/>
    <mergeCell ref="H80:I80"/>
    <mergeCell ref="B77:D77"/>
    <mergeCell ref="E77:G77"/>
    <mergeCell ref="H77:I77"/>
    <mergeCell ref="B78:D78"/>
    <mergeCell ref="E78:G78"/>
    <mergeCell ref="H78:I78"/>
    <mergeCell ref="B67:G67"/>
    <mergeCell ref="H67:I67"/>
    <mergeCell ref="J67:K67"/>
    <mergeCell ref="B76:D76"/>
    <mergeCell ref="E76:G76"/>
    <mergeCell ref="H76:I76"/>
    <mergeCell ref="B65:F65"/>
    <mergeCell ref="H65:I65"/>
    <mergeCell ref="J65:K65"/>
    <mergeCell ref="B66:F66"/>
    <mergeCell ref="H66:I66"/>
    <mergeCell ref="J66:K66"/>
    <mergeCell ref="A61:O61"/>
    <mergeCell ref="B63:G63"/>
    <mergeCell ref="H63:I63"/>
    <mergeCell ref="J63:K63"/>
    <mergeCell ref="B64:G64"/>
    <mergeCell ref="H64:I64"/>
    <mergeCell ref="J64:K64"/>
    <mergeCell ref="B57:F57"/>
    <mergeCell ref="H57:I57"/>
    <mergeCell ref="J57:K57"/>
    <mergeCell ref="B58:G58"/>
    <mergeCell ref="H58:I58"/>
    <mergeCell ref="J58:K58"/>
    <mergeCell ref="B55:G55"/>
    <mergeCell ref="H55:I55"/>
    <mergeCell ref="J55:K55"/>
    <mergeCell ref="B56:F56"/>
    <mergeCell ref="H56:I56"/>
    <mergeCell ref="J56:K56"/>
    <mergeCell ref="B49:F49"/>
    <mergeCell ref="G49:H49"/>
    <mergeCell ref="I49:J49"/>
    <mergeCell ref="A52:O52"/>
    <mergeCell ref="B54:G54"/>
    <mergeCell ref="H54:I54"/>
    <mergeCell ref="J54:K54"/>
    <mergeCell ref="B47:F47"/>
    <mergeCell ref="G47:H47"/>
    <mergeCell ref="I47:J47"/>
    <mergeCell ref="B48:F48"/>
    <mergeCell ref="G48:H48"/>
    <mergeCell ref="I48:J48"/>
    <mergeCell ref="B45:F45"/>
    <mergeCell ref="G45:H45"/>
    <mergeCell ref="I45:J45"/>
    <mergeCell ref="B46:F46"/>
    <mergeCell ref="G46:H46"/>
    <mergeCell ref="I46:J46"/>
    <mergeCell ref="A39:O39"/>
    <mergeCell ref="A41:O41"/>
    <mergeCell ref="B43:F43"/>
    <mergeCell ref="G43:H43"/>
    <mergeCell ref="I43:J43"/>
    <mergeCell ref="B44:F44"/>
    <mergeCell ref="G44:H44"/>
    <mergeCell ref="I44:J44"/>
    <mergeCell ref="B36:F36"/>
    <mergeCell ref="G36:H36"/>
    <mergeCell ref="I36:J36"/>
    <mergeCell ref="B37:F37"/>
    <mergeCell ref="G37:H37"/>
    <mergeCell ref="I37:J37"/>
    <mergeCell ref="B34:F34"/>
    <mergeCell ref="G34:H34"/>
    <mergeCell ref="I34:J34"/>
    <mergeCell ref="B35:F35"/>
    <mergeCell ref="G35:H35"/>
    <mergeCell ref="I35:J35"/>
    <mergeCell ref="B32:F32"/>
    <mergeCell ref="G32:H32"/>
    <mergeCell ref="I32:J32"/>
    <mergeCell ref="B33:F33"/>
    <mergeCell ref="G33:H33"/>
    <mergeCell ref="I33:J33"/>
    <mergeCell ref="B30:F30"/>
    <mergeCell ref="G30:H30"/>
    <mergeCell ref="I30:J30"/>
    <mergeCell ref="B31:F31"/>
    <mergeCell ref="G31:H31"/>
    <mergeCell ref="I31:J31"/>
    <mergeCell ref="A24:O24"/>
    <mergeCell ref="A26:O26"/>
    <mergeCell ref="B28:F28"/>
    <mergeCell ref="G28:H28"/>
    <mergeCell ref="I28:J28"/>
    <mergeCell ref="B29:F29"/>
    <mergeCell ref="G29:H29"/>
    <mergeCell ref="I29:J29"/>
    <mergeCell ref="B21:F21"/>
    <mergeCell ref="G21:H21"/>
    <mergeCell ref="I21:J21"/>
    <mergeCell ref="B22:F22"/>
    <mergeCell ref="G22:H22"/>
    <mergeCell ref="I22:J22"/>
    <mergeCell ref="A18:O18"/>
    <mergeCell ref="B19:F19"/>
    <mergeCell ref="G19:H19"/>
    <mergeCell ref="I19:J19"/>
    <mergeCell ref="B20:F20"/>
    <mergeCell ref="G20:H20"/>
    <mergeCell ref="I20:J20"/>
    <mergeCell ref="B15:F15"/>
    <mergeCell ref="G15:H15"/>
    <mergeCell ref="I15:J15"/>
    <mergeCell ref="B16:F16"/>
    <mergeCell ref="G16:H16"/>
    <mergeCell ref="I16:J16"/>
    <mergeCell ref="A1:O1"/>
    <mergeCell ref="A2:O2"/>
    <mergeCell ref="A3:O3"/>
    <mergeCell ref="A4:O4"/>
    <mergeCell ref="A12:O12"/>
    <mergeCell ref="B14:F14"/>
    <mergeCell ref="G14:H14"/>
    <mergeCell ref="I14:J14"/>
  </mergeCells>
  <pageMargins left="0.39370078740157483" right="0.39370078740157483" top="0.39370078740157483" bottom="0.39370078740157483" header="0.51181102362204722" footer="0.51181102362204722"/>
  <pageSetup scale="66" fitToHeight="0" orientation="landscape" r:id="rId1"/>
  <headerFooter>
    <oddFooter>&amp;R&amp;"Arial,Normal"&amp;8&amp;P/&amp;N</oddFooter>
  </headerFooter>
  <rowBreaks count="11" manualBreakCount="11">
    <brk id="70" max="14" man="1"/>
    <brk id="103" max="14" man="1"/>
    <brk id="132" max="14" man="1"/>
    <brk id="173" max="14" man="1"/>
    <brk id="209" max="14" man="1"/>
    <brk id="231" max="14" man="1"/>
    <brk id="278" max="14" man="1"/>
    <brk id="321" max="14" man="1"/>
    <brk id="342" max="14" man="1"/>
    <brk id="358" max="14" man="1"/>
    <brk id="373" max="14"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TSJ</vt:lpstr>
      <vt:lpstr>TSJ!Área_de_impresión</vt:lpstr>
      <vt:lpstr>TSJ!Títulos_a_imprimir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CONTA08</dc:creator>
  <cp:lastModifiedBy>Tribunal Superior de Justicia del Poder Judicial del E</cp:lastModifiedBy>
  <cp:lastPrinted>2025-01-27T21:11:55Z</cp:lastPrinted>
  <dcterms:created xsi:type="dcterms:W3CDTF">2020-10-12T02:15:44Z</dcterms:created>
  <dcterms:modified xsi:type="dcterms:W3CDTF">2025-02-01T06:25:22Z</dcterms:modified>
</cp:coreProperties>
</file>